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2.xml" ContentType="application/vnd.openxmlformats-officedocument.spreadsheetml.comments+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bookViews>
  <sheets>
    <sheet name="RawTB" sheetId="4" r:id="rId1"/>
    <sheet name="_TB-Schema" sheetId="3" r:id="rId2"/>
    <sheet name="TB" sheetId="1" r:id="rId3"/>
    <sheet name="_BS-Schema" sheetId="6" r:id="rId4"/>
    <sheet name="BS" sheetId="2" r:id="rId5"/>
    <sheet name="_IS2-Schema" sheetId="19" r:id="rId6"/>
    <sheet name="IS (2)" sheetId="18" r:id="rId7"/>
    <sheet name="_IS-Schema" sheetId="9" r:id="rId8"/>
    <sheet name="IS" sheetId="8" r:id="rId9"/>
    <sheet name="_IS3-Schema" sheetId="26" r:id="rId10"/>
    <sheet name="IS (3)" sheetId="20" r:id="rId11"/>
    <sheet name="CF" sheetId="21" r:id="rId12"/>
    <sheet name="_AL-Schema" sheetId="11" r:id="rId13"/>
    <sheet name="AL" sheetId="10" r:id="rId14"/>
    <sheet name="RawAL" sheetId="7" r:id="rId15"/>
    <sheet name="_Dates" sheetId="22" r:id="rId16"/>
    <sheet name="_hideBS-NotesSchema" sheetId="24" r:id="rId17"/>
    <sheet name="BS-Notes" sheetId="23" r:id="rId18"/>
    <sheet name="_IS-NotesSchema" sheetId="16" r:id="rId19"/>
    <sheet name="IS-Notes" sheetId="17" r:id="rId20"/>
    <sheet name="KPI" sheetId="25" r:id="rId21"/>
  </sheets>
  <definedNames>
    <definedName name="_xlnm.Print_Area" localSheetId="4">BS!$A$1:$O$52</definedName>
    <definedName name="_xlnm.Print_Area" localSheetId="11">CF!$A$1:$G$50</definedName>
    <definedName name="_xlnm.Print_Area" localSheetId="8">IS!$D$1:$M$32</definedName>
    <definedName name="_xlnm.Print_Area" localSheetId="6">'IS (2)'!$E$1:$P$310</definedName>
    <definedName name="_xlnm.Print_Area" localSheetId="10">'IS (3)'!$E$1:$P$352</definedName>
    <definedName name="_xlnm.Print_Area" localSheetId="19">'IS-Notes'!$A:$D</definedName>
  </definedName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99" i="18" l="1"/>
  <c r="L100" i="18"/>
  <c r="L101" i="18"/>
  <c r="L102" i="18"/>
  <c r="L27" i="18"/>
  <c r="L28" i="18"/>
  <c r="L29" i="18"/>
  <c r="L30" i="18"/>
  <c r="L31" i="18"/>
  <c r="L32" i="18"/>
  <c r="L33" i="18"/>
  <c r="L34" i="18"/>
  <c r="L35" i="18"/>
  <c r="L36" i="18"/>
  <c r="L37" i="18"/>
  <c r="L38" i="18"/>
  <c r="L39" i="18"/>
  <c r="L40" i="18"/>
  <c r="L41" i="18"/>
  <c r="L42" i="18"/>
  <c r="L43" i="18"/>
  <c r="L44" i="18"/>
  <c r="L45" i="18"/>
  <c r="L46" i="18"/>
  <c r="L47" i="18"/>
  <c r="L48" i="18"/>
  <c r="L49" i="18"/>
  <c r="L50" i="18"/>
  <c r="L51" i="18"/>
  <c r="L52" i="18"/>
  <c r="L53" i="18"/>
  <c r="L54" i="18"/>
  <c r="L55" i="18"/>
  <c r="L56" i="18"/>
  <c r="L57" i="18"/>
  <c r="L58" i="18"/>
  <c r="L59" i="18"/>
  <c r="L60" i="18"/>
  <c r="L61" i="18"/>
  <c r="L62" i="18"/>
  <c r="L63" i="18"/>
  <c r="L64" i="18"/>
  <c r="L65" i="18"/>
  <c r="L66" i="18"/>
  <c r="L67" i="18"/>
  <c r="L68" i="18"/>
  <c r="L69" i="18"/>
  <c r="L70" i="18"/>
  <c r="L71" i="18"/>
  <c r="L26" i="18"/>
  <c r="L72" i="18"/>
  <c r="L73" i="18"/>
  <c r="L74" i="18"/>
  <c r="L75" i="18"/>
  <c r="L76" i="18"/>
  <c r="L77" i="18"/>
  <c r="L78" i="18"/>
  <c r="L79" i="18"/>
  <c r="L80" i="18"/>
  <c r="L81" i="18"/>
  <c r="L82" i="18"/>
  <c r="L83" i="18"/>
  <c r="L84" i="18"/>
  <c r="J54" i="26" l="1"/>
  <c r="J55" i="26" s="1"/>
  <c r="G53" i="26"/>
  <c r="J51" i="26"/>
  <c r="G50" i="26"/>
  <c r="G54" i="26" l="1"/>
  <c r="D41" i="21" l="1"/>
  <c r="C41" i="21" s="1"/>
  <c r="D37" i="21"/>
  <c r="C37" i="21" s="1"/>
  <c r="D36" i="21"/>
  <c r="C36" i="21" s="1"/>
  <c r="D27" i="21"/>
  <c r="C27" i="21" s="1"/>
  <c r="D26" i="21"/>
  <c r="C26" i="21" s="1"/>
  <c r="D25" i="21"/>
  <c r="C25" i="21" s="1"/>
  <c r="D24" i="21"/>
  <c r="C24" i="21" s="1"/>
  <c r="D23" i="21"/>
  <c r="C23" i="21" s="1"/>
  <c r="D22" i="21"/>
  <c r="C22" i="21" s="1"/>
  <c r="D21" i="21"/>
  <c r="C21" i="21" s="1"/>
  <c r="D20" i="21"/>
  <c r="C20" i="21" s="1"/>
  <c r="D19" i="21"/>
  <c r="C19" i="21" s="1"/>
  <c r="D18" i="21"/>
  <c r="C18" i="21" s="1"/>
  <c r="D17" i="21"/>
  <c r="C17" i="21" s="1"/>
  <c r="D16" i="21"/>
  <c r="C16" i="21" s="1"/>
  <c r="D15" i="21"/>
  <c r="C15" i="21" s="1"/>
  <c r="N10" i="2" l="1"/>
  <c r="O10" i="2"/>
  <c r="Q10" i="2" s="1"/>
  <c r="O32" i="2"/>
  <c r="N32" i="2"/>
  <c r="Q32" i="2" s="1"/>
  <c r="O38" i="2"/>
  <c r="N38" i="2"/>
  <c r="Q38" i="2" l="1"/>
  <c r="E42" i="21" s="1"/>
  <c r="O84" i="20" l="1"/>
  <c r="N84" i="20"/>
  <c r="M84" i="20"/>
  <c r="O83" i="20"/>
  <c r="M83" i="20"/>
  <c r="N83" i="20" s="1"/>
  <c r="O82" i="20"/>
  <c r="N82" i="20" s="1"/>
  <c r="M82" i="20"/>
  <c r="O81" i="20"/>
  <c r="M81" i="20"/>
  <c r="O80" i="20"/>
  <c r="N80" i="20" s="1"/>
  <c r="M80" i="20"/>
  <c r="O79" i="20"/>
  <c r="M79" i="20"/>
  <c r="N79" i="20" s="1"/>
  <c r="O78" i="20"/>
  <c r="N78" i="20" s="1"/>
  <c r="M78" i="20"/>
  <c r="O77" i="20"/>
  <c r="M77" i="20"/>
  <c r="O76" i="20"/>
  <c r="N76" i="20" s="1"/>
  <c r="M76" i="20"/>
  <c r="O75" i="20"/>
  <c r="M75" i="20"/>
  <c r="O74" i="20"/>
  <c r="M74" i="20"/>
  <c r="O73" i="20"/>
  <c r="N73" i="20" s="1"/>
  <c r="M73" i="20"/>
  <c r="O72" i="20"/>
  <c r="M72" i="20"/>
  <c r="N72" i="20" s="1"/>
  <c r="O71" i="20"/>
  <c r="M71" i="20"/>
  <c r="O70" i="20"/>
  <c r="M70" i="20"/>
  <c r="O69" i="20"/>
  <c r="N69" i="20" s="1"/>
  <c r="M69" i="20"/>
  <c r="O68" i="20"/>
  <c r="N68" i="20"/>
  <c r="M68" i="20"/>
  <c r="O67" i="20"/>
  <c r="M67" i="20"/>
  <c r="N67" i="20" s="1"/>
  <c r="O66" i="20"/>
  <c r="N66" i="20" s="1"/>
  <c r="M66" i="20"/>
  <c r="O65" i="20"/>
  <c r="M65" i="20"/>
  <c r="O64" i="20"/>
  <c r="N64" i="20" s="1"/>
  <c r="M64" i="20"/>
  <c r="O63" i="20"/>
  <c r="M63" i="20"/>
  <c r="N63" i="20" s="1"/>
  <c r="O62" i="20"/>
  <c r="N62" i="20" s="1"/>
  <c r="M62" i="20"/>
  <c r="O61" i="20"/>
  <c r="M61" i="20"/>
  <c r="O60" i="20"/>
  <c r="N60" i="20" s="1"/>
  <c r="M60" i="20"/>
  <c r="O59" i="20"/>
  <c r="M59" i="20"/>
  <c r="O58" i="20"/>
  <c r="M58" i="20"/>
  <c r="O57" i="20"/>
  <c r="N57" i="20" s="1"/>
  <c r="M57" i="20"/>
  <c r="O56" i="20"/>
  <c r="M56" i="20"/>
  <c r="N56" i="20" s="1"/>
  <c r="O55" i="20"/>
  <c r="M55" i="20"/>
  <c r="O54" i="20"/>
  <c r="M54" i="20"/>
  <c r="O53" i="20"/>
  <c r="N53" i="20" s="1"/>
  <c r="M53" i="20"/>
  <c r="O52" i="20"/>
  <c r="N52" i="20"/>
  <c r="M52" i="20"/>
  <c r="O51" i="20"/>
  <c r="M51" i="20"/>
  <c r="N51" i="20" s="1"/>
  <c r="O50" i="20"/>
  <c r="N50" i="20" s="1"/>
  <c r="M50" i="20"/>
  <c r="O49" i="20"/>
  <c r="M49" i="20"/>
  <c r="O48" i="20"/>
  <c r="N48" i="20" s="1"/>
  <c r="M48" i="20"/>
  <c r="O47" i="20"/>
  <c r="M47" i="20"/>
  <c r="N47" i="20" s="1"/>
  <c r="O46" i="20"/>
  <c r="N46" i="20" s="1"/>
  <c r="M46" i="20"/>
  <c r="O45" i="20"/>
  <c r="M45" i="20"/>
  <c r="O44" i="20"/>
  <c r="N44" i="20" s="1"/>
  <c r="M44" i="20"/>
  <c r="O43" i="20"/>
  <c r="M43" i="20"/>
  <c r="O42" i="20"/>
  <c r="M42" i="20"/>
  <c r="O41" i="20"/>
  <c r="N41" i="20" s="1"/>
  <c r="M41" i="20"/>
  <c r="O40" i="20"/>
  <c r="M40" i="20"/>
  <c r="N40" i="20" s="1"/>
  <c r="O39" i="20"/>
  <c r="M39" i="20"/>
  <c r="O38" i="20"/>
  <c r="M38" i="20"/>
  <c r="O37" i="20"/>
  <c r="N37" i="20" s="1"/>
  <c r="M37" i="20"/>
  <c r="O36" i="20"/>
  <c r="N36" i="20"/>
  <c r="M36" i="20"/>
  <c r="O35" i="20"/>
  <c r="M35" i="20"/>
  <c r="N35" i="20" s="1"/>
  <c r="O34" i="20"/>
  <c r="N34" i="20" s="1"/>
  <c r="M34" i="20"/>
  <c r="O33" i="20"/>
  <c r="M33" i="20"/>
  <c r="O32" i="20"/>
  <c r="N32" i="20" s="1"/>
  <c r="M32" i="20"/>
  <c r="O31" i="20"/>
  <c r="M31" i="20"/>
  <c r="N31" i="20" s="1"/>
  <c r="O30" i="20"/>
  <c r="N30" i="20" s="1"/>
  <c r="M30" i="20"/>
  <c r="O29" i="20"/>
  <c r="M29" i="20"/>
  <c r="O28" i="20"/>
  <c r="N28" i="20" s="1"/>
  <c r="M28" i="20"/>
  <c r="O27" i="20"/>
  <c r="M27" i="20"/>
  <c r="O26" i="20"/>
  <c r="M26" i="20"/>
  <c r="O25" i="20"/>
  <c r="N25" i="20" s="1"/>
  <c r="M25" i="20"/>
  <c r="O24" i="20"/>
  <c r="M24" i="20"/>
  <c r="N24" i="20" s="1"/>
  <c r="O23" i="20"/>
  <c r="M23" i="20"/>
  <c r="O22" i="20"/>
  <c r="N22" i="20" s="1"/>
  <c r="M22" i="20"/>
  <c r="N29" i="20" l="1"/>
  <c r="N38" i="20"/>
  <c r="N45" i="20"/>
  <c r="N54" i="20"/>
  <c r="N61" i="20"/>
  <c r="N70" i="20"/>
  <c r="N77" i="20"/>
  <c r="N23" i="20"/>
  <c r="N26" i="20"/>
  <c r="N33" i="20"/>
  <c r="N39" i="20"/>
  <c r="N42" i="20"/>
  <c r="N49" i="20"/>
  <c r="N55" i="20"/>
  <c r="N58" i="20"/>
  <c r="N65" i="20"/>
  <c r="N71" i="20"/>
  <c r="N74" i="20"/>
  <c r="N81" i="20"/>
  <c r="N27" i="20"/>
  <c r="N43" i="20"/>
  <c r="N59" i="20"/>
  <c r="N75" i="20"/>
  <c r="J54" i="24"/>
  <c r="J55" i="24" s="1"/>
  <c r="G53" i="24"/>
  <c r="J51" i="24"/>
  <c r="G50" i="24"/>
  <c r="J4" i="23"/>
  <c r="I4" i="23"/>
  <c r="G54" i="24" l="1"/>
  <c r="C3" i="22" l="1"/>
  <c r="B12" i="22" s="1"/>
  <c r="C2" i="22"/>
  <c r="B16" i="22" s="1"/>
  <c r="C16" i="22" s="1"/>
  <c r="N5" i="2" l="1"/>
  <c r="I5" i="23" s="1"/>
  <c r="E6" i="21"/>
  <c r="I8" i="4"/>
  <c r="B11" i="22"/>
  <c r="B8" i="22"/>
  <c r="B4" i="22"/>
  <c r="B17" i="22"/>
  <c r="C17" i="22" s="1"/>
  <c r="B19" i="22" s="1"/>
  <c r="C8" i="22"/>
  <c r="C9" i="22" s="1"/>
  <c r="C12" i="22"/>
  <c r="B23" i="22"/>
  <c r="B7" i="22"/>
  <c r="C7" i="22" s="1"/>
  <c r="B14" i="22"/>
  <c r="B6" i="22"/>
  <c r="B13" i="22"/>
  <c r="B24" i="22"/>
  <c r="J5" i="1"/>
  <c r="B22" i="22"/>
  <c r="B20" i="22"/>
  <c r="B21" i="22"/>
  <c r="B18" i="22"/>
  <c r="C5" i="25" l="1"/>
  <c r="D5" i="17"/>
  <c r="N5" i="20"/>
  <c r="O5" i="18"/>
  <c r="N5" i="18"/>
  <c r="L5" i="8"/>
  <c r="C5" i="17"/>
  <c r="O5" i="20"/>
  <c r="K5" i="8"/>
  <c r="A3" i="25"/>
  <c r="A3" i="21"/>
  <c r="B5" i="22"/>
  <c r="C4" i="25"/>
  <c r="L4" i="8"/>
  <c r="D4" i="17"/>
  <c r="O4" i="20"/>
  <c r="O4" i="18"/>
  <c r="A3" i="17"/>
  <c r="E3" i="20"/>
  <c r="E3" i="18"/>
  <c r="D3" i="8"/>
  <c r="E8" i="4"/>
  <c r="B10" i="22"/>
  <c r="F5" i="1"/>
  <c r="B9" i="22"/>
  <c r="B15" i="22" s="1"/>
  <c r="D5" i="25"/>
  <c r="O5" i="2"/>
  <c r="J5" i="23" s="1"/>
  <c r="O346" i="20"/>
  <c r="M346" i="20"/>
  <c r="O345" i="20"/>
  <c r="M345" i="20"/>
  <c r="O344" i="20"/>
  <c r="M344" i="20"/>
  <c r="O343" i="20"/>
  <c r="M343" i="20"/>
  <c r="O342" i="20"/>
  <c r="M342" i="20"/>
  <c r="O341" i="20"/>
  <c r="M341" i="20"/>
  <c r="O340" i="20"/>
  <c r="M340" i="20"/>
  <c r="O338" i="20"/>
  <c r="M338" i="20"/>
  <c r="O337" i="20"/>
  <c r="M337" i="20"/>
  <c r="O336" i="20"/>
  <c r="M336" i="20"/>
  <c r="O335" i="20"/>
  <c r="M335" i="20"/>
  <c r="O334" i="20"/>
  <c r="M334" i="20"/>
  <c r="O333" i="20"/>
  <c r="M333" i="20"/>
  <c r="O332" i="20"/>
  <c r="M332" i="20"/>
  <c r="O330" i="20"/>
  <c r="M330" i="20"/>
  <c r="O329" i="20"/>
  <c r="M329" i="20"/>
  <c r="O328" i="20"/>
  <c r="M328" i="20"/>
  <c r="O327" i="20"/>
  <c r="M327" i="20"/>
  <c r="O326" i="20"/>
  <c r="M326" i="20"/>
  <c r="O325" i="20"/>
  <c r="M325" i="20"/>
  <c r="O324" i="20"/>
  <c r="M324" i="20"/>
  <c r="O322" i="20"/>
  <c r="M322" i="20"/>
  <c r="O321" i="20"/>
  <c r="M321" i="20"/>
  <c r="O320" i="20"/>
  <c r="M320" i="20"/>
  <c r="O319" i="20"/>
  <c r="M319" i="20"/>
  <c r="O317" i="20"/>
  <c r="M317" i="20"/>
  <c r="O316" i="20"/>
  <c r="M316" i="20"/>
  <c r="O315" i="20"/>
  <c r="M315" i="20"/>
  <c r="N315" i="20" s="1"/>
  <c r="O314" i="20"/>
  <c r="M314" i="20"/>
  <c r="O313" i="20"/>
  <c r="M313" i="20"/>
  <c r="N313" i="20" s="1"/>
  <c r="O311" i="20"/>
  <c r="M311" i="20"/>
  <c r="O310" i="20"/>
  <c r="M310" i="20"/>
  <c r="O309" i="20"/>
  <c r="M309" i="20"/>
  <c r="O308" i="20"/>
  <c r="M308" i="20"/>
  <c r="O307" i="20"/>
  <c r="M307" i="20"/>
  <c r="O306" i="20"/>
  <c r="M306" i="20"/>
  <c r="O305" i="20"/>
  <c r="M305" i="20"/>
  <c r="O304" i="20"/>
  <c r="M304" i="20"/>
  <c r="O302" i="20"/>
  <c r="M302" i="20"/>
  <c r="O301" i="20"/>
  <c r="M301" i="20"/>
  <c r="O300" i="20"/>
  <c r="M300" i="20"/>
  <c r="O299" i="20"/>
  <c r="M299" i="20"/>
  <c r="O298" i="20"/>
  <c r="M298" i="20"/>
  <c r="O297" i="20"/>
  <c r="M297" i="20"/>
  <c r="O296" i="20"/>
  <c r="M296" i="20"/>
  <c r="O295" i="20"/>
  <c r="M295" i="20"/>
  <c r="O293" i="20"/>
  <c r="M293" i="20"/>
  <c r="O292" i="20"/>
  <c r="M292" i="20"/>
  <c r="O291" i="20"/>
  <c r="M291" i="20"/>
  <c r="O290" i="20"/>
  <c r="M290" i="20"/>
  <c r="O289" i="20"/>
  <c r="M289" i="20"/>
  <c r="O288" i="20"/>
  <c r="M288" i="20"/>
  <c r="O286" i="20"/>
  <c r="M286" i="20"/>
  <c r="O285" i="20"/>
  <c r="M285" i="20"/>
  <c r="O284" i="20"/>
  <c r="M284" i="20"/>
  <c r="O283" i="20"/>
  <c r="M283" i="20"/>
  <c r="O282" i="20"/>
  <c r="M282" i="20"/>
  <c r="O304" i="18"/>
  <c r="M304" i="18"/>
  <c r="L304" i="18"/>
  <c r="O303" i="18"/>
  <c r="M303" i="18"/>
  <c r="L303" i="18"/>
  <c r="O302" i="18"/>
  <c r="M302" i="18"/>
  <c r="L302" i="18"/>
  <c r="O301" i="18"/>
  <c r="M301" i="18"/>
  <c r="L301" i="18"/>
  <c r="O300" i="18"/>
  <c r="M300" i="18"/>
  <c r="L300" i="18"/>
  <c r="O299" i="18"/>
  <c r="M299" i="18"/>
  <c r="L299" i="18"/>
  <c r="O297" i="18"/>
  <c r="M297" i="18"/>
  <c r="L297" i="18"/>
  <c r="O296" i="18"/>
  <c r="M296" i="18"/>
  <c r="L296" i="18"/>
  <c r="O295" i="18"/>
  <c r="M295" i="18"/>
  <c r="L295" i="18"/>
  <c r="O294" i="18"/>
  <c r="M294" i="18"/>
  <c r="L294" i="18"/>
  <c r="O293" i="18"/>
  <c r="M293" i="18"/>
  <c r="L293" i="18"/>
  <c r="O292" i="18"/>
  <c r="M292" i="18"/>
  <c r="L292" i="18"/>
  <c r="O290" i="18"/>
  <c r="M290" i="18"/>
  <c r="L290" i="18"/>
  <c r="O289" i="18"/>
  <c r="M289" i="18"/>
  <c r="L289" i="18"/>
  <c r="O288" i="18"/>
  <c r="M288" i="18"/>
  <c r="L288" i="18"/>
  <c r="O287" i="18"/>
  <c r="M287" i="18"/>
  <c r="L287" i="18"/>
  <c r="O286" i="18"/>
  <c r="M286" i="18"/>
  <c r="L286" i="18"/>
  <c r="O284" i="18"/>
  <c r="M284" i="18"/>
  <c r="L284" i="18"/>
  <c r="O283" i="18"/>
  <c r="M283" i="18"/>
  <c r="L283" i="18"/>
  <c r="O282" i="18"/>
  <c r="M282" i="18"/>
  <c r="L282" i="18"/>
  <c r="O281" i="18"/>
  <c r="M281" i="18"/>
  <c r="L281" i="18"/>
  <c r="O280" i="18"/>
  <c r="M280" i="18"/>
  <c r="L280" i="18"/>
  <c r="O278" i="18"/>
  <c r="M278" i="18"/>
  <c r="L278" i="18"/>
  <c r="O277" i="18"/>
  <c r="M277" i="18"/>
  <c r="L277" i="18"/>
  <c r="O276" i="18"/>
  <c r="M276" i="18"/>
  <c r="L276" i="18"/>
  <c r="O275" i="18"/>
  <c r="M275" i="18"/>
  <c r="L275" i="18"/>
  <c r="O274" i="18"/>
  <c r="M274" i="18"/>
  <c r="L274" i="18"/>
  <c r="O272" i="18"/>
  <c r="M272" i="18"/>
  <c r="L272" i="18"/>
  <c r="O271" i="18"/>
  <c r="M271" i="18"/>
  <c r="L271" i="18"/>
  <c r="O270" i="18"/>
  <c r="M270" i="18"/>
  <c r="L270" i="18"/>
  <c r="O269" i="18"/>
  <c r="M269" i="18"/>
  <c r="L269" i="18"/>
  <c r="O268" i="18"/>
  <c r="M268" i="18"/>
  <c r="L268" i="18"/>
  <c r="O266" i="18"/>
  <c r="M266" i="18"/>
  <c r="L266" i="18"/>
  <c r="O265" i="18"/>
  <c r="M265" i="18"/>
  <c r="L265" i="18"/>
  <c r="O264" i="18"/>
  <c r="M264" i="18"/>
  <c r="L264" i="18"/>
  <c r="O263" i="18"/>
  <c r="M263" i="18"/>
  <c r="L263" i="18"/>
  <c r="O262" i="18"/>
  <c r="M262" i="18"/>
  <c r="L262" i="18"/>
  <c r="O261" i="18"/>
  <c r="M261" i="18"/>
  <c r="L261" i="18"/>
  <c r="O260" i="18"/>
  <c r="M260" i="18"/>
  <c r="L260" i="18"/>
  <c r="O258" i="18"/>
  <c r="M258" i="18"/>
  <c r="L258" i="18"/>
  <c r="O257" i="18"/>
  <c r="M257" i="18"/>
  <c r="L257" i="18"/>
  <c r="O256" i="18"/>
  <c r="M256" i="18"/>
  <c r="L256" i="18"/>
  <c r="O255" i="18"/>
  <c r="M255" i="18"/>
  <c r="L255" i="18"/>
  <c r="O254" i="18"/>
  <c r="M254" i="18"/>
  <c r="L254" i="18"/>
  <c r="O252" i="18"/>
  <c r="M252" i="18"/>
  <c r="L252" i="18"/>
  <c r="O251" i="18"/>
  <c r="M251" i="18"/>
  <c r="L251" i="18"/>
  <c r="O250" i="18"/>
  <c r="M250" i="18"/>
  <c r="L250" i="18"/>
  <c r="O249" i="18"/>
  <c r="M249" i="18"/>
  <c r="L249" i="18"/>
  <c r="O248" i="18"/>
  <c r="M248" i="18"/>
  <c r="L248" i="18"/>
  <c r="A3" i="23" l="1"/>
  <c r="A3" i="2"/>
  <c r="N4" i="18"/>
  <c r="K4" i="8"/>
  <c r="C4" i="17"/>
  <c r="N4" i="20"/>
  <c r="N295" i="20"/>
  <c r="N299" i="20"/>
  <c r="N325" i="20"/>
  <c r="N329" i="20"/>
  <c r="N284" i="20"/>
  <c r="N286" i="20"/>
  <c r="N302" i="20"/>
  <c r="N307" i="20"/>
  <c r="N316" i="20"/>
  <c r="N290" i="20"/>
  <c r="N310" i="20"/>
  <c r="N317" i="20"/>
  <c r="N327" i="20"/>
  <c r="N336" i="20"/>
  <c r="N338" i="20"/>
  <c r="N341" i="20"/>
  <c r="N319" i="20"/>
  <c r="N324" i="20"/>
  <c r="N330" i="20"/>
  <c r="N333" i="20"/>
  <c r="N335" i="20"/>
  <c r="N337" i="20"/>
  <c r="N340" i="20"/>
  <c r="N346" i="20"/>
  <c r="N254" i="18"/>
  <c r="N258" i="18"/>
  <c r="N263" i="18"/>
  <c r="N268" i="18"/>
  <c r="N272" i="18"/>
  <c r="N277" i="18"/>
  <c r="N282" i="18"/>
  <c r="N293" i="20"/>
  <c r="N296" i="20"/>
  <c r="N298" i="20"/>
  <c r="N300" i="20"/>
  <c r="N320" i="20"/>
  <c r="N322" i="20"/>
  <c r="N345" i="20"/>
  <c r="N283" i="20"/>
  <c r="N285" i="20"/>
  <c r="N288" i="20"/>
  <c r="N304" i="20"/>
  <c r="N306" i="20"/>
  <c r="N308" i="20"/>
  <c r="N293" i="18"/>
  <c r="N297" i="18"/>
  <c r="N302" i="18"/>
  <c r="N290" i="18"/>
  <c r="N295" i="18"/>
  <c r="N300" i="18"/>
  <c r="N304" i="18"/>
  <c r="N289" i="18"/>
  <c r="N294" i="18"/>
  <c r="N299" i="18"/>
  <c r="N303" i="18"/>
  <c r="N292" i="18"/>
  <c r="N296" i="18"/>
  <c r="N301" i="18"/>
  <c r="N255" i="18"/>
  <c r="N260" i="18"/>
  <c r="N264" i="18"/>
  <c r="N269" i="18"/>
  <c r="N274" i="18"/>
  <c r="N278" i="18"/>
  <c r="N283" i="18"/>
  <c r="N311" i="20"/>
  <c r="N282" i="20"/>
  <c r="N292" i="20"/>
  <c r="N297" i="20"/>
  <c r="N305" i="20"/>
  <c r="N314" i="20"/>
  <c r="N321" i="20"/>
  <c r="N328" i="20"/>
  <c r="N334" i="20"/>
  <c r="N342" i="20"/>
  <c r="N344" i="20"/>
  <c r="N289" i="20"/>
  <c r="N301" i="20"/>
  <c r="N343" i="20"/>
  <c r="N309" i="20"/>
  <c r="N332" i="20"/>
  <c r="N291" i="20"/>
  <c r="N326" i="20"/>
  <c r="N250" i="18"/>
  <c r="N257" i="18"/>
  <c r="N262" i="18"/>
  <c r="N266" i="18"/>
  <c r="N271" i="18"/>
  <c r="N276" i="18"/>
  <c r="N256" i="18"/>
  <c r="N261" i="18"/>
  <c r="N265" i="18"/>
  <c r="N270" i="18"/>
  <c r="N249" i="18"/>
  <c r="N288" i="18"/>
  <c r="N248" i="18"/>
  <c r="N252" i="18"/>
  <c r="N281" i="18"/>
  <c r="N287" i="18"/>
  <c r="N251" i="18"/>
  <c r="N275" i="18"/>
  <c r="N280" i="18"/>
  <c r="N284" i="18"/>
  <c r="N286" i="18"/>
  <c r="H3" i="7" l="1"/>
  <c r="G3" i="7"/>
  <c r="J6" i="4"/>
  <c r="I6" i="4"/>
  <c r="H6" i="4"/>
  <c r="G6" i="4"/>
  <c r="F6" i="4"/>
  <c r="E6" i="4"/>
  <c r="R20" i="8" l="1"/>
  <c r="R9" i="8" s="1"/>
  <c r="R19" i="8"/>
  <c r="Q13" i="8" l="1"/>
  <c r="R13" i="8" s="1"/>
  <c r="Q18" i="8" s="1"/>
  <c r="Q3" i="8"/>
  <c r="Q10" i="8"/>
  <c r="Q4" i="8"/>
  <c r="Q8" i="8"/>
  <c r="Q11" i="8"/>
  <c r="Q14" i="8"/>
  <c r="R14" i="8" s="1"/>
  <c r="Q15" i="8" s="1"/>
  <c r="Q5" i="8"/>
  <c r="Q6" i="8" s="1"/>
  <c r="Q9" i="8"/>
  <c r="Q1" i="8" s="1"/>
  <c r="Q16" i="8" l="1"/>
  <c r="G4" i="1" s="1"/>
  <c r="Q17" i="8"/>
  <c r="Q7" i="8"/>
  <c r="M5" i="20"/>
  <c r="M5" i="18"/>
  <c r="Q12" i="8"/>
  <c r="Q2" i="8"/>
  <c r="J5" i="8" l="1"/>
  <c r="F5" i="23" s="1"/>
  <c r="O35" i="2" l="1"/>
  <c r="O49" i="2" l="1"/>
  <c r="O48" i="2"/>
  <c r="O47" i="2"/>
  <c r="O46" i="2"/>
  <c r="O42" i="2"/>
  <c r="O41" i="2"/>
  <c r="O40" i="2"/>
  <c r="O43" i="2" s="1"/>
  <c r="O34" i="2"/>
  <c r="O33" i="2"/>
  <c r="O31" i="2"/>
  <c r="I51" i="2"/>
  <c r="I43" i="2"/>
  <c r="I44" i="2" s="1"/>
  <c r="I52" i="2" s="1"/>
  <c r="I36" i="2"/>
  <c r="I26" i="2"/>
  <c r="I20" i="2"/>
  <c r="I16" i="2"/>
  <c r="O9" i="2"/>
  <c r="O25" i="2"/>
  <c r="O24" i="2"/>
  <c r="O23" i="2"/>
  <c r="O22" i="2"/>
  <c r="O19" i="2"/>
  <c r="O18" i="2"/>
  <c r="O15" i="2"/>
  <c r="O14" i="2"/>
  <c r="O13" i="2"/>
  <c r="O12" i="2"/>
  <c r="O11" i="2"/>
  <c r="N9" i="2"/>
  <c r="I27" i="2" l="1"/>
  <c r="O51" i="2"/>
  <c r="O20" i="2"/>
  <c r="Q9" i="2"/>
  <c r="E47" i="21"/>
  <c r="O36" i="2"/>
  <c r="O44" i="2" s="1"/>
  <c r="W29" i="2" s="1"/>
  <c r="U29" i="2" s="1"/>
  <c r="D9" i="25" s="1"/>
  <c r="O26" i="2"/>
  <c r="O16" i="2"/>
  <c r="W8" i="2" s="1"/>
  <c r="U8" i="2" s="1"/>
  <c r="D7" i="25" s="1"/>
  <c r="O27" i="2" l="1"/>
  <c r="W16" i="2" s="1"/>
  <c r="U16" i="2" s="1"/>
  <c r="D11" i="25" s="1"/>
  <c r="O52" i="2"/>
  <c r="O54" i="2" s="1"/>
  <c r="G43" i="21" l="1"/>
  <c r="E51" i="21"/>
  <c r="E15" i="21"/>
  <c r="G14" i="21"/>
  <c r="G28" i="21" s="1"/>
  <c r="G31" i="21" s="1"/>
  <c r="G38" i="21"/>
  <c r="G45" i="21" l="1"/>
  <c r="G49" i="21" s="1"/>
  <c r="O276" i="20"/>
  <c r="M276" i="20"/>
  <c r="O275" i="20"/>
  <c r="M275" i="20"/>
  <c r="O274" i="20"/>
  <c r="M274" i="20"/>
  <c r="O273" i="20"/>
  <c r="M273" i="20"/>
  <c r="O272" i="20"/>
  <c r="M272" i="20"/>
  <c r="O271" i="20"/>
  <c r="M271" i="20"/>
  <c r="O270" i="20"/>
  <c r="M270" i="20"/>
  <c r="O269" i="20"/>
  <c r="M269" i="20"/>
  <c r="O268" i="20"/>
  <c r="M268" i="20"/>
  <c r="O267" i="20"/>
  <c r="M267" i="20"/>
  <c r="O266" i="20"/>
  <c r="M266" i="20"/>
  <c r="O265" i="20"/>
  <c r="M265" i="20"/>
  <c r="O264" i="20"/>
  <c r="M264" i="20"/>
  <c r="O263" i="20"/>
  <c r="M263" i="20"/>
  <c r="O262" i="20"/>
  <c r="M262" i="20"/>
  <c r="O261" i="20"/>
  <c r="M261" i="20"/>
  <c r="O260" i="20"/>
  <c r="M260" i="20"/>
  <c r="O259" i="20"/>
  <c r="M259" i="20"/>
  <c r="O258" i="20"/>
  <c r="M258" i="20"/>
  <c r="O257" i="20"/>
  <c r="M257" i="20"/>
  <c r="O256" i="20"/>
  <c r="M256" i="20"/>
  <c r="O255" i="20"/>
  <c r="M255" i="20"/>
  <c r="O254" i="20"/>
  <c r="M254" i="20"/>
  <c r="O237" i="20"/>
  <c r="M237" i="20"/>
  <c r="O236" i="20"/>
  <c r="M236" i="20"/>
  <c r="O235" i="20"/>
  <c r="M235" i="20"/>
  <c r="O234" i="20"/>
  <c r="M234" i="20"/>
  <c r="O233" i="20"/>
  <c r="M233" i="20"/>
  <c r="O232" i="20"/>
  <c r="M232" i="20"/>
  <c r="O231" i="20"/>
  <c r="M231" i="20"/>
  <c r="O230" i="20"/>
  <c r="M230" i="20"/>
  <c r="O229" i="20"/>
  <c r="M229" i="20"/>
  <c r="O228" i="20"/>
  <c r="M228" i="20"/>
  <c r="O227" i="20"/>
  <c r="M227" i="20"/>
  <c r="O226" i="20"/>
  <c r="M226" i="20"/>
  <c r="O133" i="20"/>
  <c r="M133" i="20"/>
  <c r="O132" i="20"/>
  <c r="M132" i="20"/>
  <c r="O131" i="20"/>
  <c r="M131" i="20"/>
  <c r="O130" i="20"/>
  <c r="M130" i="20"/>
  <c r="O129" i="20"/>
  <c r="M129" i="20"/>
  <c r="O128" i="20"/>
  <c r="M128" i="20"/>
  <c r="O127" i="20"/>
  <c r="M127" i="20"/>
  <c r="O126" i="20"/>
  <c r="M126" i="20"/>
  <c r="O125" i="20"/>
  <c r="M125" i="20"/>
  <c r="O124" i="20"/>
  <c r="M124" i="20"/>
  <c r="O123" i="20"/>
  <c r="M123" i="20"/>
  <c r="O122" i="20"/>
  <c r="M122" i="20"/>
  <c r="N126" i="20" l="1"/>
  <c r="N128" i="20"/>
  <c r="N130" i="20"/>
  <c r="N132" i="20"/>
  <c r="N227" i="20"/>
  <c r="N271" i="20"/>
  <c r="N127" i="20"/>
  <c r="N262" i="20"/>
  <c r="N264" i="20"/>
  <c r="N266" i="20"/>
  <c r="N274" i="20"/>
  <c r="N231" i="20"/>
  <c r="N235" i="20"/>
  <c r="N261" i="20"/>
  <c r="N265" i="20"/>
  <c r="N230" i="20"/>
  <c r="N254" i="20"/>
  <c r="N258" i="20"/>
  <c r="N270" i="20"/>
  <c r="N276" i="20"/>
  <c r="N131" i="20"/>
  <c r="N255" i="20"/>
  <c r="N269" i="20"/>
  <c r="N259" i="20"/>
  <c r="N268" i="20"/>
  <c r="N275" i="20"/>
  <c r="N256" i="20"/>
  <c r="N263" i="20"/>
  <c r="N272" i="20"/>
  <c r="N257" i="20"/>
  <c r="N260" i="20"/>
  <c r="N267" i="20"/>
  <c r="N273" i="20"/>
  <c r="N232" i="20"/>
  <c r="N236" i="20"/>
  <c r="N226" i="20"/>
  <c r="N125" i="20"/>
  <c r="N122" i="20"/>
  <c r="N229" i="20"/>
  <c r="N233" i="20"/>
  <c r="N237" i="20"/>
  <c r="N228" i="20"/>
  <c r="N234" i="20"/>
  <c r="N123" i="20"/>
  <c r="N129" i="20"/>
  <c r="N124" i="20"/>
  <c r="N133" i="20"/>
  <c r="M8" i="20"/>
  <c r="O349" i="20"/>
  <c r="M349" i="20"/>
  <c r="O339" i="20"/>
  <c r="M339" i="20"/>
  <c r="O331" i="20"/>
  <c r="M331" i="20"/>
  <c r="O323" i="20"/>
  <c r="M323" i="20"/>
  <c r="O318" i="20"/>
  <c r="M318" i="20"/>
  <c r="O312" i="20"/>
  <c r="M312" i="20"/>
  <c r="O303" i="20"/>
  <c r="M303" i="20"/>
  <c r="O294" i="20"/>
  <c r="M294" i="20"/>
  <c r="O287" i="20"/>
  <c r="M287" i="20"/>
  <c r="O281" i="20"/>
  <c r="M281" i="20"/>
  <c r="O253" i="20"/>
  <c r="M253" i="20"/>
  <c r="M251" i="20"/>
  <c r="O250" i="20"/>
  <c r="M250" i="20"/>
  <c r="O249" i="20"/>
  <c r="M249" i="20"/>
  <c r="O248" i="20"/>
  <c r="M248" i="20"/>
  <c r="O247" i="20"/>
  <c r="M247" i="20"/>
  <c r="O246" i="20"/>
  <c r="M246" i="20"/>
  <c r="O245" i="20"/>
  <c r="M245" i="20"/>
  <c r="O244" i="20"/>
  <c r="M244" i="20"/>
  <c r="O243" i="20"/>
  <c r="M243" i="20"/>
  <c r="O242" i="20"/>
  <c r="M242" i="20"/>
  <c r="O241" i="20"/>
  <c r="M241" i="20"/>
  <c r="O240" i="20"/>
  <c r="M240" i="20"/>
  <c r="O239" i="20"/>
  <c r="M239" i="20"/>
  <c r="O238" i="20"/>
  <c r="M238" i="20"/>
  <c r="O225" i="20"/>
  <c r="M225" i="20"/>
  <c r="O224" i="20"/>
  <c r="M224" i="20"/>
  <c r="O223" i="20"/>
  <c r="M223" i="20"/>
  <c r="O222" i="20"/>
  <c r="M222" i="20"/>
  <c r="O221" i="20"/>
  <c r="M221" i="20"/>
  <c r="O220" i="20"/>
  <c r="M220" i="20"/>
  <c r="O219" i="20"/>
  <c r="M219" i="20"/>
  <c r="O218" i="20"/>
  <c r="M218" i="20"/>
  <c r="O217" i="20"/>
  <c r="M217" i="20"/>
  <c r="O216" i="20"/>
  <c r="M216" i="20"/>
  <c r="O215" i="20"/>
  <c r="M215" i="20"/>
  <c r="O214" i="20"/>
  <c r="M214" i="20"/>
  <c r="O213" i="20"/>
  <c r="M213" i="20"/>
  <c r="O212" i="20"/>
  <c r="M212" i="20"/>
  <c r="O211" i="20"/>
  <c r="M211" i="20"/>
  <c r="O210" i="20"/>
  <c r="M210" i="20"/>
  <c r="O209" i="20"/>
  <c r="M209" i="20"/>
  <c r="O208" i="20"/>
  <c r="M208" i="20"/>
  <c r="O207" i="20"/>
  <c r="M207" i="20"/>
  <c r="O206" i="20"/>
  <c r="M206" i="20"/>
  <c r="O205" i="20"/>
  <c r="M205" i="20"/>
  <c r="O204" i="20"/>
  <c r="M204" i="20"/>
  <c r="O201" i="20"/>
  <c r="M201" i="20"/>
  <c r="O200" i="20"/>
  <c r="M200" i="20"/>
  <c r="O199" i="20"/>
  <c r="M199" i="20"/>
  <c r="O198" i="20"/>
  <c r="M198" i="20"/>
  <c r="O197" i="20"/>
  <c r="M197" i="20"/>
  <c r="O196" i="20"/>
  <c r="M196" i="20"/>
  <c r="O195" i="20"/>
  <c r="M195" i="20"/>
  <c r="O194" i="20"/>
  <c r="M194" i="20"/>
  <c r="O193" i="20"/>
  <c r="M193" i="20"/>
  <c r="O192" i="20"/>
  <c r="M192" i="20"/>
  <c r="O191" i="20"/>
  <c r="M191" i="20"/>
  <c r="O190" i="20"/>
  <c r="M190" i="20"/>
  <c r="O189" i="20"/>
  <c r="M189" i="20"/>
  <c r="O188" i="20"/>
  <c r="M188" i="20"/>
  <c r="O187" i="20"/>
  <c r="M187" i="20"/>
  <c r="O186" i="20"/>
  <c r="M186" i="20"/>
  <c r="O185" i="20"/>
  <c r="M185" i="20"/>
  <c r="O184" i="20"/>
  <c r="M184" i="20"/>
  <c r="O183" i="20"/>
  <c r="M183" i="20"/>
  <c r="O182" i="20"/>
  <c r="M182" i="20"/>
  <c r="O181" i="20"/>
  <c r="M181" i="20"/>
  <c r="O180" i="20"/>
  <c r="M180" i="20"/>
  <c r="O179" i="20"/>
  <c r="M179" i="20"/>
  <c r="O178" i="20"/>
  <c r="M178" i="20"/>
  <c r="O177" i="20"/>
  <c r="M177" i="20"/>
  <c r="O176" i="20"/>
  <c r="M176" i="20"/>
  <c r="O175" i="20"/>
  <c r="M175" i="20"/>
  <c r="O174" i="20"/>
  <c r="M174" i="20"/>
  <c r="O173" i="20"/>
  <c r="M173" i="20"/>
  <c r="O172" i="20"/>
  <c r="M172" i="20"/>
  <c r="O171" i="20"/>
  <c r="M171" i="20"/>
  <c r="O170" i="20"/>
  <c r="M170" i="20"/>
  <c r="O169" i="20"/>
  <c r="M169" i="20"/>
  <c r="O168" i="20"/>
  <c r="M168" i="20"/>
  <c r="O167" i="20"/>
  <c r="M167" i="20"/>
  <c r="O166" i="20"/>
  <c r="M166" i="20"/>
  <c r="O165" i="20"/>
  <c r="M165" i="20"/>
  <c r="O164" i="20"/>
  <c r="M164" i="20"/>
  <c r="O163" i="20"/>
  <c r="M163" i="20"/>
  <c r="O162" i="20"/>
  <c r="M162" i="20"/>
  <c r="O161" i="20"/>
  <c r="M161" i="20"/>
  <c r="O160" i="20"/>
  <c r="M160" i="20"/>
  <c r="O159" i="20"/>
  <c r="M159" i="20"/>
  <c r="O158" i="20"/>
  <c r="M158" i="20"/>
  <c r="O157" i="20"/>
  <c r="M157" i="20"/>
  <c r="O156" i="20"/>
  <c r="M156" i="20"/>
  <c r="O155" i="20"/>
  <c r="M155" i="20"/>
  <c r="O154" i="20"/>
  <c r="M154" i="20"/>
  <c r="O153" i="20"/>
  <c r="M153" i="20"/>
  <c r="O152" i="20"/>
  <c r="M152" i="20"/>
  <c r="O151" i="20"/>
  <c r="M151" i="20"/>
  <c r="O150" i="20"/>
  <c r="M150" i="20"/>
  <c r="O149" i="20"/>
  <c r="M149" i="20"/>
  <c r="O148" i="20"/>
  <c r="M148" i="20"/>
  <c r="O147" i="20"/>
  <c r="M147" i="20"/>
  <c r="O146" i="20"/>
  <c r="M146" i="20"/>
  <c r="O145" i="20"/>
  <c r="M145" i="20"/>
  <c r="O144" i="20"/>
  <c r="M144" i="20"/>
  <c r="O143" i="20"/>
  <c r="M143" i="20"/>
  <c r="O140" i="20"/>
  <c r="M140" i="20"/>
  <c r="O139" i="20"/>
  <c r="M139" i="20"/>
  <c r="O138" i="20"/>
  <c r="M138" i="20"/>
  <c r="O137" i="20"/>
  <c r="M137" i="20"/>
  <c r="O136" i="20"/>
  <c r="M136" i="20"/>
  <c r="O135" i="20"/>
  <c r="M135" i="20"/>
  <c r="O134" i="20"/>
  <c r="M134" i="20"/>
  <c r="O121" i="20"/>
  <c r="M121" i="20"/>
  <c r="O120" i="20"/>
  <c r="M120" i="20"/>
  <c r="O119" i="20"/>
  <c r="M119" i="20"/>
  <c r="O118" i="20"/>
  <c r="M118" i="20"/>
  <c r="O117" i="20"/>
  <c r="M117" i="20"/>
  <c r="O116" i="20"/>
  <c r="M116" i="20"/>
  <c r="O115" i="20"/>
  <c r="M115" i="20"/>
  <c r="O114" i="20"/>
  <c r="M114" i="20"/>
  <c r="O113" i="20"/>
  <c r="M113" i="20"/>
  <c r="O108" i="20"/>
  <c r="M108" i="20"/>
  <c r="O107" i="20"/>
  <c r="M107" i="20"/>
  <c r="O106" i="20"/>
  <c r="M106" i="20"/>
  <c r="O105" i="20"/>
  <c r="M105" i="20"/>
  <c r="O104" i="20"/>
  <c r="M104" i="20"/>
  <c r="O103" i="20"/>
  <c r="M103" i="20"/>
  <c r="O102" i="20"/>
  <c r="M102" i="20"/>
  <c r="O101" i="20"/>
  <c r="M101" i="20"/>
  <c r="O100" i="20"/>
  <c r="M100" i="20"/>
  <c r="O99" i="20"/>
  <c r="M99" i="20"/>
  <c r="O98" i="20"/>
  <c r="M98" i="20"/>
  <c r="O97" i="20"/>
  <c r="M97" i="20"/>
  <c r="O96" i="20"/>
  <c r="M96" i="20"/>
  <c r="O95" i="20"/>
  <c r="M95" i="20"/>
  <c r="O94" i="20"/>
  <c r="M94" i="20"/>
  <c r="O93" i="20"/>
  <c r="M93" i="20"/>
  <c r="O92" i="20"/>
  <c r="M92" i="20"/>
  <c r="O91" i="20"/>
  <c r="M91" i="20"/>
  <c r="O90" i="20"/>
  <c r="M90" i="20"/>
  <c r="O89" i="20"/>
  <c r="M89" i="20"/>
  <c r="O88" i="20"/>
  <c r="M88" i="20"/>
  <c r="O87" i="20"/>
  <c r="M87" i="20"/>
  <c r="O86" i="20"/>
  <c r="M86" i="20"/>
  <c r="O85" i="20"/>
  <c r="M85" i="20"/>
  <c r="O21" i="20"/>
  <c r="M21" i="20"/>
  <c r="O20" i="20"/>
  <c r="M20" i="20"/>
  <c r="O17" i="20"/>
  <c r="M17" i="20"/>
  <c r="O16" i="20"/>
  <c r="M16" i="20"/>
  <c r="O15" i="20"/>
  <c r="M15" i="20"/>
  <c r="O14" i="20"/>
  <c r="M14" i="20"/>
  <c r="O13" i="20"/>
  <c r="M13" i="20"/>
  <c r="O12" i="20"/>
  <c r="M12" i="20"/>
  <c r="O11" i="20"/>
  <c r="M11" i="20"/>
  <c r="O10" i="20"/>
  <c r="M10" i="20"/>
  <c r="O9" i="20"/>
  <c r="M9" i="20"/>
  <c r="O8" i="20"/>
  <c r="V4" i="20"/>
  <c r="V2" i="20" s="1"/>
  <c r="T4" i="20"/>
  <c r="T3" i="20"/>
  <c r="T2" i="20"/>
  <c r="T1" i="20" s="1"/>
  <c r="N349" i="20" l="1"/>
  <c r="O347" i="20"/>
  <c r="O278" i="20"/>
  <c r="N20" i="20"/>
  <c r="N162" i="20"/>
  <c r="N160" i="20"/>
  <c r="N168" i="20"/>
  <c r="N170" i="20"/>
  <c r="N87" i="20"/>
  <c r="N91" i="20"/>
  <c r="N95" i="20"/>
  <c r="N287" i="20"/>
  <c r="N303" i="20"/>
  <c r="N318" i="20"/>
  <c r="N331" i="20"/>
  <c r="M278" i="20"/>
  <c r="N99" i="20"/>
  <c r="N103" i="20"/>
  <c r="N107" i="20"/>
  <c r="M19" i="20"/>
  <c r="N172" i="20"/>
  <c r="N281" i="20"/>
  <c r="N294" i="20"/>
  <c r="N312" i="20"/>
  <c r="N323" i="20"/>
  <c r="N339" i="20"/>
  <c r="N143" i="20"/>
  <c r="N147" i="20"/>
  <c r="N149" i="20"/>
  <c r="N151" i="20"/>
  <c r="N155" i="20"/>
  <c r="N157" i="20"/>
  <c r="N159" i="20"/>
  <c r="N177" i="20"/>
  <c r="N179" i="20"/>
  <c r="N181" i="20"/>
  <c r="N183" i="20"/>
  <c r="N187" i="20"/>
  <c r="N189" i="20"/>
  <c r="N191" i="20"/>
  <c r="N193" i="20"/>
  <c r="N197" i="20"/>
  <c r="N199" i="20"/>
  <c r="N201" i="20"/>
  <c r="N205" i="20"/>
  <c r="N207" i="20"/>
  <c r="N209" i="20"/>
  <c r="N211" i="20"/>
  <c r="N213" i="20"/>
  <c r="N215" i="20"/>
  <c r="N217" i="20"/>
  <c r="N219" i="20"/>
  <c r="N221" i="20"/>
  <c r="N223" i="20"/>
  <c r="N225" i="20"/>
  <c r="N239" i="20"/>
  <c r="N241" i="20"/>
  <c r="N243" i="20"/>
  <c r="N245" i="20"/>
  <c r="N247" i="20"/>
  <c r="N249" i="20"/>
  <c r="N176" i="20"/>
  <c r="N161" i="20"/>
  <c r="N167" i="20"/>
  <c r="N169" i="20"/>
  <c r="N114" i="20"/>
  <c r="N116" i="20"/>
  <c r="N118" i="20"/>
  <c r="N120" i="20"/>
  <c r="N134" i="20"/>
  <c r="N136" i="20"/>
  <c r="N140" i="20"/>
  <c r="N138" i="20"/>
  <c r="N146" i="20"/>
  <c r="N145" i="20"/>
  <c r="N152" i="20"/>
  <c r="N154" i="20"/>
  <c r="N171" i="20"/>
  <c r="N173" i="20"/>
  <c r="N175" i="20"/>
  <c r="N185" i="20"/>
  <c r="N194" i="20"/>
  <c r="N153" i="20"/>
  <c r="N195" i="20"/>
  <c r="N144" i="20"/>
  <c r="N163" i="20"/>
  <c r="N165" i="20"/>
  <c r="N178" i="20"/>
  <c r="N180" i="20"/>
  <c r="N184" i="20"/>
  <c r="N186" i="20"/>
  <c r="N188" i="20"/>
  <c r="N192" i="20"/>
  <c r="N253" i="20"/>
  <c r="N204" i="20"/>
  <c r="N206" i="20"/>
  <c r="N208" i="20"/>
  <c r="N210" i="20"/>
  <c r="N212" i="20"/>
  <c r="N214" i="20"/>
  <c r="N216" i="20"/>
  <c r="N218" i="20"/>
  <c r="N220" i="20"/>
  <c r="N222" i="20"/>
  <c r="N224" i="20"/>
  <c r="N238" i="20"/>
  <c r="N240" i="20"/>
  <c r="N242" i="20"/>
  <c r="N244" i="20"/>
  <c r="N246" i="20"/>
  <c r="N248" i="20"/>
  <c r="N250" i="20"/>
  <c r="N150" i="20"/>
  <c r="N158" i="20"/>
  <c r="N166" i="20"/>
  <c r="N174" i="20"/>
  <c r="N182" i="20"/>
  <c r="N190" i="20"/>
  <c r="N148" i="20"/>
  <c r="N196" i="20"/>
  <c r="N200" i="20"/>
  <c r="N156" i="20"/>
  <c r="N164" i="20"/>
  <c r="N198" i="20"/>
  <c r="N115" i="20"/>
  <c r="N117" i="20"/>
  <c r="N119" i="20"/>
  <c r="N121" i="20"/>
  <c r="N135" i="20"/>
  <c r="N137" i="20"/>
  <c r="N139" i="20"/>
  <c r="M7" i="20"/>
  <c r="N10" i="20"/>
  <c r="N14" i="20"/>
  <c r="N9" i="20"/>
  <c r="N13" i="20"/>
  <c r="N17" i="20"/>
  <c r="N86" i="20"/>
  <c r="N102" i="20"/>
  <c r="O7" i="20"/>
  <c r="P331" i="20" s="1"/>
  <c r="N11" i="20"/>
  <c r="N15" i="20"/>
  <c r="N21" i="20"/>
  <c r="N88" i="20"/>
  <c r="N92" i="20"/>
  <c r="N96" i="20"/>
  <c r="N100" i="20"/>
  <c r="N104" i="20"/>
  <c r="N108" i="20"/>
  <c r="O19" i="20"/>
  <c r="N90" i="20"/>
  <c r="N94" i="20"/>
  <c r="N98" i="20"/>
  <c r="N106" i="20"/>
  <c r="N8" i="20"/>
  <c r="N12" i="20"/>
  <c r="N16" i="20"/>
  <c r="N85" i="20"/>
  <c r="N89" i="20"/>
  <c r="N93" i="20"/>
  <c r="N97" i="20"/>
  <c r="N101" i="20"/>
  <c r="N105" i="20"/>
  <c r="N113" i="20"/>
  <c r="M351" i="20"/>
  <c r="M347" i="20"/>
  <c r="L309" i="18"/>
  <c r="P243" i="20" l="1"/>
  <c r="P215" i="20"/>
  <c r="P207" i="20"/>
  <c r="P197" i="20"/>
  <c r="P189" i="20"/>
  <c r="P181" i="20"/>
  <c r="P173" i="20"/>
  <c r="P165" i="20"/>
  <c r="P157" i="20"/>
  <c r="P149" i="20"/>
  <c r="P139" i="20"/>
  <c r="P119" i="20"/>
  <c r="P339" i="20"/>
  <c r="P281" i="20"/>
  <c r="P248" i="20"/>
  <c r="P240" i="20"/>
  <c r="P220" i="20"/>
  <c r="P212" i="20"/>
  <c r="P204" i="20"/>
  <c r="P194" i="20"/>
  <c r="P186" i="20"/>
  <c r="P178" i="20"/>
  <c r="P170" i="20"/>
  <c r="P162" i="20"/>
  <c r="P154" i="20"/>
  <c r="P146" i="20"/>
  <c r="P136" i="20"/>
  <c r="P116" i="20"/>
  <c r="P278" i="20"/>
  <c r="P249" i="20"/>
  <c r="P241" i="20"/>
  <c r="P221" i="20"/>
  <c r="P213" i="20"/>
  <c r="P205" i="20"/>
  <c r="P195" i="20"/>
  <c r="P187" i="20"/>
  <c r="P179" i="20"/>
  <c r="P171" i="20"/>
  <c r="P163" i="20"/>
  <c r="P155" i="20"/>
  <c r="P147" i="20"/>
  <c r="P137" i="20"/>
  <c r="P117" i="20"/>
  <c r="P323" i="20"/>
  <c r="P318" i="20"/>
  <c r="P246" i="20"/>
  <c r="P238" i="20"/>
  <c r="P218" i="20"/>
  <c r="P210" i="20"/>
  <c r="P200" i="20"/>
  <c r="P192" i="20"/>
  <c r="P184" i="20"/>
  <c r="P176" i="20"/>
  <c r="P168" i="20"/>
  <c r="P160" i="20"/>
  <c r="P152" i="20"/>
  <c r="P144" i="20"/>
  <c r="P134" i="20"/>
  <c r="P114" i="20"/>
  <c r="P287" i="20"/>
  <c r="P247" i="20"/>
  <c r="P239" i="20"/>
  <c r="P219" i="20"/>
  <c r="P211" i="20"/>
  <c r="P201" i="20"/>
  <c r="P193" i="20"/>
  <c r="P185" i="20"/>
  <c r="P177" i="20"/>
  <c r="P169" i="20"/>
  <c r="P161" i="20"/>
  <c r="P153" i="20"/>
  <c r="P145" i="20"/>
  <c r="P135" i="20"/>
  <c r="P115" i="20"/>
  <c r="P312" i="20"/>
  <c r="P253" i="20"/>
  <c r="P244" i="20"/>
  <c r="P224" i="20"/>
  <c r="P216" i="20"/>
  <c r="P208" i="20"/>
  <c r="P198" i="20"/>
  <c r="P190" i="20"/>
  <c r="P182" i="20"/>
  <c r="P174" i="20"/>
  <c r="P166" i="20"/>
  <c r="P158" i="20"/>
  <c r="P150" i="20"/>
  <c r="P140" i="20"/>
  <c r="P120" i="20"/>
  <c r="P7" i="20"/>
  <c r="N7" i="20"/>
  <c r="P314" i="20"/>
  <c r="P283" i="20"/>
  <c r="P297" i="20"/>
  <c r="P308" i="20"/>
  <c r="P313" i="20"/>
  <c r="P332" i="20"/>
  <c r="P282" i="20"/>
  <c r="P296" i="20"/>
  <c r="P309" i="20"/>
  <c r="P310" i="20"/>
  <c r="P327" i="20"/>
  <c r="P338" i="20"/>
  <c r="P319" i="20"/>
  <c r="P330" i="20"/>
  <c r="P335" i="20"/>
  <c r="P340" i="20"/>
  <c r="P284" i="20"/>
  <c r="P302" i="20"/>
  <c r="P328" i="20"/>
  <c r="P288" i="20"/>
  <c r="P304" i="20"/>
  <c r="P326" i="20"/>
  <c r="P320" i="20"/>
  <c r="P343" i="20"/>
  <c r="P291" i="20"/>
  <c r="P300" i="20"/>
  <c r="P290" i="20"/>
  <c r="P317" i="20"/>
  <c r="P336" i="20"/>
  <c r="P341" i="20"/>
  <c r="P324" i="20"/>
  <c r="P333" i="20"/>
  <c r="P337" i="20"/>
  <c r="P346" i="20"/>
  <c r="P344" i="20"/>
  <c r="P292" i="20"/>
  <c r="P306" i="20"/>
  <c r="P342" i="20"/>
  <c r="P322" i="20"/>
  <c r="P345" i="20"/>
  <c r="P293" i="20"/>
  <c r="P305" i="20"/>
  <c r="P299" i="20"/>
  <c r="P329" i="20"/>
  <c r="P286" i="20"/>
  <c r="P307" i="20"/>
  <c r="P321" i="20"/>
  <c r="P285" i="20"/>
  <c r="P301" i="20"/>
  <c r="P316" i="20"/>
  <c r="P315" i="20"/>
  <c r="P334" i="20"/>
  <c r="P289" i="20"/>
  <c r="P298" i="20"/>
  <c r="P311" i="20"/>
  <c r="P295" i="20"/>
  <c r="P325" i="20"/>
  <c r="P123" i="20"/>
  <c r="P133" i="20"/>
  <c r="P233" i="20"/>
  <c r="P257" i="20"/>
  <c r="P265" i="20"/>
  <c r="P273" i="20"/>
  <c r="P276" i="20"/>
  <c r="P126" i="20"/>
  <c r="P226" i="20"/>
  <c r="P234" i="20"/>
  <c r="P258" i="20"/>
  <c r="P266" i="20"/>
  <c r="P132" i="20"/>
  <c r="P127" i="20"/>
  <c r="P227" i="20"/>
  <c r="P235" i="20"/>
  <c r="P259" i="20"/>
  <c r="P267" i="20"/>
  <c r="P275" i="20"/>
  <c r="P125" i="20"/>
  <c r="P128" i="20"/>
  <c r="P228" i="20"/>
  <c r="P236" i="20"/>
  <c r="P260" i="20"/>
  <c r="P268" i="20"/>
  <c r="P231" i="20"/>
  <c r="P129" i="20"/>
  <c r="P229" i="20"/>
  <c r="P237" i="20"/>
  <c r="P261" i="20"/>
  <c r="P269" i="20"/>
  <c r="P272" i="20"/>
  <c r="P122" i="20"/>
  <c r="P130" i="20"/>
  <c r="P230" i="20"/>
  <c r="P254" i="20"/>
  <c r="P262" i="20"/>
  <c r="P270" i="20"/>
  <c r="P131" i="20"/>
  <c r="P255" i="20"/>
  <c r="P263" i="20"/>
  <c r="P271" i="20"/>
  <c r="P274" i="20"/>
  <c r="P124" i="20"/>
  <c r="P232" i="20"/>
  <c r="P256" i="20"/>
  <c r="P264" i="20"/>
  <c r="P223" i="20"/>
  <c r="O110" i="20"/>
  <c r="P110" i="20" s="1"/>
  <c r="P19" i="20"/>
  <c r="P347" i="20"/>
  <c r="P245" i="20"/>
  <c r="P225" i="20"/>
  <c r="P217" i="20"/>
  <c r="P209" i="20"/>
  <c r="P199" i="20"/>
  <c r="P191" i="20"/>
  <c r="P183" i="20"/>
  <c r="P175" i="20"/>
  <c r="P167" i="20"/>
  <c r="P159" i="20"/>
  <c r="P151" i="20"/>
  <c r="P143" i="20"/>
  <c r="P121" i="20"/>
  <c r="P113" i="20"/>
  <c r="P294" i="20"/>
  <c r="P250" i="20"/>
  <c r="P242" i="20"/>
  <c r="P222" i="20"/>
  <c r="P214" i="20"/>
  <c r="P206" i="20"/>
  <c r="P196" i="20"/>
  <c r="P188" i="20"/>
  <c r="P180" i="20"/>
  <c r="P172" i="20"/>
  <c r="P164" i="20"/>
  <c r="P156" i="20"/>
  <c r="P148" i="20"/>
  <c r="P138" i="20"/>
  <c r="P118" i="20"/>
  <c r="P303" i="20"/>
  <c r="N278" i="20"/>
  <c r="M110" i="20"/>
  <c r="M279" i="20" s="1"/>
  <c r="M348" i="20" s="1"/>
  <c r="M352" i="20" s="1"/>
  <c r="N347" i="20"/>
  <c r="O279" i="20"/>
  <c r="P279" i="20" s="1"/>
  <c r="N19" i="20"/>
  <c r="O307" i="18"/>
  <c r="M307" i="18"/>
  <c r="M309" i="18" s="1"/>
  <c r="L7" i="18"/>
  <c r="L8" i="18"/>
  <c r="L9" i="18"/>
  <c r="L10" i="18"/>
  <c r="L11" i="18"/>
  <c r="L12" i="18"/>
  <c r="L13" i="18"/>
  <c r="L14" i="18"/>
  <c r="L15" i="18"/>
  <c r="L16" i="18"/>
  <c r="L17" i="18"/>
  <c r="L18" i="18"/>
  <c r="L19" i="18"/>
  <c r="L20" i="18"/>
  <c r="L21" i="18"/>
  <c r="L22" i="18"/>
  <c r="L23" i="18"/>
  <c r="L24" i="18"/>
  <c r="L25" i="18"/>
  <c r="L85" i="18"/>
  <c r="L86" i="18"/>
  <c r="L87" i="18"/>
  <c r="L88" i="18"/>
  <c r="L89" i="18"/>
  <c r="L90" i="18"/>
  <c r="L91" i="18"/>
  <c r="L92" i="18"/>
  <c r="L93" i="18"/>
  <c r="L94" i="18"/>
  <c r="L95" i="18"/>
  <c r="L96" i="18"/>
  <c r="L97" i="18"/>
  <c r="L98" i="18"/>
  <c r="L103" i="18"/>
  <c r="L104" i="18"/>
  <c r="L105" i="18"/>
  <c r="L106" i="18"/>
  <c r="L107" i="18"/>
  <c r="L108" i="18"/>
  <c r="L109" i="18"/>
  <c r="L110" i="18"/>
  <c r="L111" i="18"/>
  <c r="L112" i="18"/>
  <c r="L113" i="18"/>
  <c r="L114" i="18"/>
  <c r="L115" i="18"/>
  <c r="L116" i="18"/>
  <c r="L117" i="18"/>
  <c r="L118" i="18"/>
  <c r="L119" i="18"/>
  <c r="L120" i="18"/>
  <c r="L121" i="18"/>
  <c r="L122" i="18"/>
  <c r="L123" i="18"/>
  <c r="L124" i="18"/>
  <c r="L125" i="18"/>
  <c r="L126" i="18"/>
  <c r="L127" i="18"/>
  <c r="L128" i="18"/>
  <c r="L129" i="18"/>
  <c r="L130" i="18"/>
  <c r="L131" i="18"/>
  <c r="L132" i="18"/>
  <c r="L133" i="18"/>
  <c r="L134" i="18"/>
  <c r="L135" i="18"/>
  <c r="L136" i="18"/>
  <c r="L137" i="18"/>
  <c r="L138" i="18"/>
  <c r="L139" i="18"/>
  <c r="L140" i="18"/>
  <c r="L141" i="18"/>
  <c r="L142" i="18"/>
  <c r="L143" i="18"/>
  <c r="L144" i="18"/>
  <c r="L145" i="18"/>
  <c r="L146" i="18"/>
  <c r="L147" i="18"/>
  <c r="L148" i="18"/>
  <c r="L149" i="18"/>
  <c r="L150" i="18"/>
  <c r="L151" i="18"/>
  <c r="L152" i="18"/>
  <c r="L153" i="18"/>
  <c r="L154" i="18"/>
  <c r="L155" i="18"/>
  <c r="L156" i="18"/>
  <c r="L157" i="18"/>
  <c r="L158" i="18"/>
  <c r="L159" i="18"/>
  <c r="L160" i="18"/>
  <c r="L161" i="18"/>
  <c r="L162" i="18"/>
  <c r="L163" i="18"/>
  <c r="L164" i="18"/>
  <c r="L165" i="18"/>
  <c r="L166" i="18"/>
  <c r="L167" i="18"/>
  <c r="L168" i="18"/>
  <c r="L169" i="18"/>
  <c r="L170" i="18"/>
  <c r="L171" i="18"/>
  <c r="L172" i="18"/>
  <c r="L173" i="18"/>
  <c r="L174" i="18"/>
  <c r="L175" i="18"/>
  <c r="L176" i="18"/>
  <c r="L177" i="18"/>
  <c r="L178" i="18"/>
  <c r="L179" i="18"/>
  <c r="L180" i="18"/>
  <c r="L181" i="18"/>
  <c r="L182" i="18"/>
  <c r="L183" i="18"/>
  <c r="L184" i="18"/>
  <c r="L185" i="18"/>
  <c r="L186" i="18"/>
  <c r="L187" i="18"/>
  <c r="L188" i="18"/>
  <c r="L189" i="18"/>
  <c r="L190" i="18"/>
  <c r="L191" i="18"/>
  <c r="L192" i="18"/>
  <c r="L193" i="18"/>
  <c r="L194" i="18"/>
  <c r="L195" i="18"/>
  <c r="L196" i="18"/>
  <c r="L197" i="18"/>
  <c r="L198" i="18"/>
  <c r="L199" i="18"/>
  <c r="L200" i="18"/>
  <c r="L201" i="18"/>
  <c r="L202" i="18"/>
  <c r="L203" i="18"/>
  <c r="L204" i="18"/>
  <c r="L205" i="18"/>
  <c r="L206" i="18"/>
  <c r="L207" i="18"/>
  <c r="L208" i="18"/>
  <c r="L209" i="18"/>
  <c r="L210" i="18"/>
  <c r="L211" i="18"/>
  <c r="L212" i="18"/>
  <c r="L213" i="18"/>
  <c r="L214" i="18"/>
  <c r="L215" i="18"/>
  <c r="L216" i="18"/>
  <c r="L217" i="18"/>
  <c r="L218" i="18"/>
  <c r="L219" i="18"/>
  <c r="L220" i="18"/>
  <c r="L221" i="18"/>
  <c r="L222" i="18"/>
  <c r="L223" i="18"/>
  <c r="L224" i="18"/>
  <c r="L225" i="18"/>
  <c r="L226" i="18"/>
  <c r="L227" i="18"/>
  <c r="L228" i="18"/>
  <c r="L229" i="18"/>
  <c r="L230" i="18"/>
  <c r="L231" i="18"/>
  <c r="L232" i="18"/>
  <c r="L233" i="18"/>
  <c r="L234" i="18"/>
  <c r="L235" i="18"/>
  <c r="L236" i="18"/>
  <c r="L237" i="18"/>
  <c r="L238" i="18"/>
  <c r="L239" i="18"/>
  <c r="L240" i="18"/>
  <c r="L241" i="18"/>
  <c r="L242" i="18"/>
  <c r="L243" i="18"/>
  <c r="L244" i="18"/>
  <c r="L245" i="18"/>
  <c r="L246" i="18"/>
  <c r="L247" i="18"/>
  <c r="L253" i="18"/>
  <c r="L259" i="18"/>
  <c r="L267" i="18"/>
  <c r="L273" i="18"/>
  <c r="L279" i="18"/>
  <c r="L285" i="18"/>
  <c r="L291" i="18"/>
  <c r="L298" i="18"/>
  <c r="L305" i="18"/>
  <c r="L306" i="18"/>
  <c r="L307" i="18"/>
  <c r="L308" i="18"/>
  <c r="L310" i="18"/>
  <c r="N110" i="20" l="1"/>
  <c r="O348" i="20"/>
  <c r="P348" i="20" s="1"/>
  <c r="N279" i="20"/>
  <c r="N348" i="20" s="1"/>
  <c r="N351" i="20" s="1"/>
  <c r="N352" i="20" s="1"/>
  <c r="N307" i="18"/>
  <c r="O351" i="20" l="1"/>
  <c r="P351" i="20" s="1"/>
  <c r="M35" i="2"/>
  <c r="J29" i="8"/>
  <c r="J31" i="8" s="1"/>
  <c r="L29" i="8"/>
  <c r="O352" i="20" l="1"/>
  <c r="P352" i="20" s="1"/>
  <c r="K29" i="8"/>
  <c r="O98" i="18" l="1"/>
  <c r="M98" i="18"/>
  <c r="O97" i="18"/>
  <c r="M97" i="18"/>
  <c r="O96" i="18"/>
  <c r="M96" i="18"/>
  <c r="O95" i="18"/>
  <c r="M95" i="18"/>
  <c r="O94" i="18"/>
  <c r="M94" i="18"/>
  <c r="O93" i="18"/>
  <c r="M93" i="18"/>
  <c r="O92" i="18"/>
  <c r="M92" i="18"/>
  <c r="O91" i="18"/>
  <c r="M91" i="18"/>
  <c r="O90" i="18"/>
  <c r="M90" i="18"/>
  <c r="O89" i="18"/>
  <c r="M89" i="18"/>
  <c r="O88" i="18"/>
  <c r="M88" i="18"/>
  <c r="O87" i="18"/>
  <c r="M87" i="18"/>
  <c r="O86" i="18"/>
  <c r="M86" i="18"/>
  <c r="N86" i="18" s="1"/>
  <c r="O85" i="18"/>
  <c r="M85" i="18"/>
  <c r="O25" i="18"/>
  <c r="M25" i="18"/>
  <c r="O24" i="18"/>
  <c r="M24" i="18"/>
  <c r="N94" i="18" l="1"/>
  <c r="N98" i="18"/>
  <c r="N24" i="18"/>
  <c r="N95" i="18"/>
  <c r="N88" i="18"/>
  <c r="N85" i="18"/>
  <c r="N87" i="18"/>
  <c r="N89" i="18"/>
  <c r="N91" i="18"/>
  <c r="N93" i="18"/>
  <c r="N92" i="18"/>
  <c r="N96" i="18"/>
  <c r="N25" i="18"/>
  <c r="N90" i="18"/>
  <c r="N97" i="18"/>
  <c r="O233" i="18"/>
  <c r="M233" i="18"/>
  <c r="O232" i="18"/>
  <c r="M232" i="18"/>
  <c r="O231" i="18"/>
  <c r="M231" i="18"/>
  <c r="O230" i="18"/>
  <c r="M230" i="18"/>
  <c r="O229" i="18"/>
  <c r="M229" i="18"/>
  <c r="O227" i="18"/>
  <c r="M227" i="18"/>
  <c r="O226" i="18"/>
  <c r="M226" i="18"/>
  <c r="O225" i="18"/>
  <c r="M225" i="18"/>
  <c r="O224" i="18"/>
  <c r="M224" i="18"/>
  <c r="O223" i="18"/>
  <c r="M223" i="18"/>
  <c r="O222" i="18"/>
  <c r="M222" i="18"/>
  <c r="O221" i="18"/>
  <c r="M221" i="18"/>
  <c r="O220" i="18"/>
  <c r="M220" i="18"/>
  <c r="O219" i="18"/>
  <c r="M219" i="18"/>
  <c r="O218" i="18"/>
  <c r="M218" i="18"/>
  <c r="O217" i="18"/>
  <c r="M217" i="18"/>
  <c r="O216" i="18"/>
  <c r="M216" i="18"/>
  <c r="O215" i="18"/>
  <c r="M215" i="18"/>
  <c r="O214" i="18"/>
  <c r="M214" i="18"/>
  <c r="O213" i="18"/>
  <c r="M213" i="18"/>
  <c r="O212" i="18"/>
  <c r="M212" i="18"/>
  <c r="O211" i="18"/>
  <c r="M211" i="18"/>
  <c r="O210" i="18"/>
  <c r="M210" i="18"/>
  <c r="O209" i="18"/>
  <c r="M209" i="18"/>
  <c r="O208" i="18"/>
  <c r="M208" i="18"/>
  <c r="O207" i="18"/>
  <c r="M207" i="18"/>
  <c r="O206" i="18"/>
  <c r="M206" i="18"/>
  <c r="O205" i="18"/>
  <c r="M205" i="18"/>
  <c r="O204" i="18"/>
  <c r="M204" i="18"/>
  <c r="O203" i="18"/>
  <c r="M203" i="18"/>
  <c r="O202" i="18"/>
  <c r="M202" i="18"/>
  <c r="O201" i="18"/>
  <c r="M201" i="18"/>
  <c r="O200" i="18"/>
  <c r="M200" i="18"/>
  <c r="O199" i="18"/>
  <c r="M199" i="18"/>
  <c r="O198" i="18"/>
  <c r="M198" i="18"/>
  <c r="O197" i="18"/>
  <c r="M197" i="18"/>
  <c r="O196" i="18"/>
  <c r="M196" i="18"/>
  <c r="O195" i="18"/>
  <c r="M195" i="18"/>
  <c r="O194" i="18"/>
  <c r="M194" i="18"/>
  <c r="O193" i="18"/>
  <c r="M193" i="18"/>
  <c r="O192" i="18"/>
  <c r="M192" i="18"/>
  <c r="O108" i="18"/>
  <c r="M108" i="18"/>
  <c r="O107" i="18"/>
  <c r="M107" i="18"/>
  <c r="O106" i="18"/>
  <c r="M106" i="18"/>
  <c r="O105" i="18"/>
  <c r="M105" i="18"/>
  <c r="O104" i="18"/>
  <c r="M104" i="18"/>
  <c r="O103" i="18"/>
  <c r="M103" i="18"/>
  <c r="O23" i="18"/>
  <c r="M23" i="18"/>
  <c r="O22" i="18"/>
  <c r="M22" i="18"/>
  <c r="O21" i="18"/>
  <c r="M21" i="18"/>
  <c r="O20" i="18"/>
  <c r="M20" i="18"/>
  <c r="N229" i="18" l="1"/>
  <c r="N231" i="18"/>
  <c r="N193" i="18"/>
  <c r="N195" i="18"/>
  <c r="N197" i="18"/>
  <c r="N203" i="18"/>
  <c r="N209" i="18"/>
  <c r="N215" i="18"/>
  <c r="N225" i="18"/>
  <c r="N199" i="18"/>
  <c r="N201" i="18"/>
  <c r="N205" i="18"/>
  <c r="N207" i="18"/>
  <c r="N211" i="18"/>
  <c r="N213" i="18"/>
  <c r="N217" i="18"/>
  <c r="N219" i="18"/>
  <c r="N221" i="18"/>
  <c r="N223" i="18"/>
  <c r="N227" i="18"/>
  <c r="N192" i="18"/>
  <c r="N194" i="18"/>
  <c r="E12" i="21" s="1"/>
  <c r="N196" i="18"/>
  <c r="N198" i="18"/>
  <c r="N200" i="18"/>
  <c r="N202" i="18"/>
  <c r="N204" i="18"/>
  <c r="N206" i="18"/>
  <c r="N208" i="18"/>
  <c r="N210" i="18"/>
  <c r="N212" i="18"/>
  <c r="N214" i="18"/>
  <c r="N216" i="18"/>
  <c r="N218" i="18"/>
  <c r="N220" i="18"/>
  <c r="N222" i="18"/>
  <c r="N224" i="18"/>
  <c r="N226" i="18"/>
  <c r="N230" i="18"/>
  <c r="N232" i="18"/>
  <c r="N20" i="18"/>
  <c r="N103" i="18"/>
  <c r="N107" i="18"/>
  <c r="N21" i="18"/>
  <c r="N104" i="18"/>
  <c r="N108" i="18"/>
  <c r="N233" i="18"/>
  <c r="N22" i="18"/>
  <c r="N105" i="18"/>
  <c r="N23" i="18"/>
  <c r="N106" i="18"/>
  <c r="O298" i="18"/>
  <c r="M298" i="18"/>
  <c r="O291" i="18"/>
  <c r="M291" i="18"/>
  <c r="O285" i="18"/>
  <c r="M285" i="18"/>
  <c r="O279" i="18"/>
  <c r="M279" i="18"/>
  <c r="O273" i="18"/>
  <c r="M273" i="18"/>
  <c r="O267" i="18"/>
  <c r="M267" i="18"/>
  <c r="O259" i="18"/>
  <c r="M259" i="18"/>
  <c r="O253" i="18"/>
  <c r="M253" i="18"/>
  <c r="O247" i="18"/>
  <c r="M247" i="18"/>
  <c r="O17" i="18"/>
  <c r="M17" i="18"/>
  <c r="O16" i="18"/>
  <c r="M16" i="18"/>
  <c r="O15" i="18"/>
  <c r="M15" i="18"/>
  <c r="O14" i="18"/>
  <c r="M14" i="18"/>
  <c r="O13" i="18"/>
  <c r="M13" i="18"/>
  <c r="O12" i="18"/>
  <c r="M12" i="18"/>
  <c r="O11" i="18"/>
  <c r="M11" i="18"/>
  <c r="O10" i="18"/>
  <c r="M10" i="18"/>
  <c r="O9" i="18"/>
  <c r="M9" i="18"/>
  <c r="O8" i="18"/>
  <c r="M8" i="18"/>
  <c r="O305" i="18" l="1"/>
  <c r="N8" i="18"/>
  <c r="N253" i="18"/>
  <c r="N267" i="18"/>
  <c r="N279" i="18"/>
  <c r="N291" i="18"/>
  <c r="N247" i="18"/>
  <c r="N259" i="18"/>
  <c r="N273" i="18"/>
  <c r="N285" i="18"/>
  <c r="N298" i="18"/>
  <c r="N19" i="18"/>
  <c r="N10" i="18"/>
  <c r="N12" i="18"/>
  <c r="N14" i="18"/>
  <c r="N16" i="18"/>
  <c r="N9" i="18"/>
  <c r="N11" i="18"/>
  <c r="N13" i="18"/>
  <c r="N15" i="18"/>
  <c r="N17" i="18"/>
  <c r="J66" i="19"/>
  <c r="G65" i="19"/>
  <c r="G66" i="19" s="1"/>
  <c r="J63" i="19"/>
  <c r="G62" i="19"/>
  <c r="O189" i="18"/>
  <c r="M189" i="18"/>
  <c r="O188" i="18"/>
  <c r="M188" i="18"/>
  <c r="O187" i="18"/>
  <c r="M187" i="18"/>
  <c r="O186" i="18"/>
  <c r="M186" i="18"/>
  <c r="O185" i="18"/>
  <c r="M185" i="18"/>
  <c r="O184" i="18"/>
  <c r="M184" i="18"/>
  <c r="O183" i="18"/>
  <c r="M183" i="18"/>
  <c r="O182" i="18"/>
  <c r="M182" i="18"/>
  <c r="O181" i="18"/>
  <c r="M181" i="18"/>
  <c r="O180" i="18"/>
  <c r="M180" i="18"/>
  <c r="O179" i="18"/>
  <c r="M179" i="18"/>
  <c r="O178" i="18"/>
  <c r="M178" i="18"/>
  <c r="O177" i="18"/>
  <c r="M177" i="18"/>
  <c r="O176" i="18"/>
  <c r="M176" i="18"/>
  <c r="O175" i="18"/>
  <c r="M175" i="18"/>
  <c r="O174" i="18"/>
  <c r="M174" i="18"/>
  <c r="O173" i="18"/>
  <c r="M173" i="18"/>
  <c r="O172" i="18"/>
  <c r="M172" i="18"/>
  <c r="O171" i="18"/>
  <c r="M171" i="18"/>
  <c r="O170" i="18"/>
  <c r="M170" i="18"/>
  <c r="O169" i="18"/>
  <c r="M169" i="18"/>
  <c r="O168" i="18"/>
  <c r="M168" i="18"/>
  <c r="O167" i="18"/>
  <c r="M167" i="18"/>
  <c r="O166" i="18"/>
  <c r="M166" i="18"/>
  <c r="O165" i="18"/>
  <c r="M165" i="18"/>
  <c r="O164" i="18"/>
  <c r="M164" i="18"/>
  <c r="O163" i="18"/>
  <c r="M163" i="18"/>
  <c r="O162" i="18"/>
  <c r="M162" i="18"/>
  <c r="O161" i="18"/>
  <c r="M161" i="18"/>
  <c r="O160" i="18"/>
  <c r="M160" i="18"/>
  <c r="O159" i="18"/>
  <c r="M159" i="18"/>
  <c r="O158" i="18"/>
  <c r="M158" i="18"/>
  <c r="O157" i="18"/>
  <c r="M157" i="18"/>
  <c r="O156" i="18"/>
  <c r="M156" i="18"/>
  <c r="O155" i="18"/>
  <c r="M155" i="18"/>
  <c r="O154" i="18"/>
  <c r="M154" i="18"/>
  <c r="O153" i="18"/>
  <c r="M153" i="18"/>
  <c r="O152" i="18"/>
  <c r="M152" i="18"/>
  <c r="O151" i="18"/>
  <c r="M151" i="18"/>
  <c r="O150" i="18"/>
  <c r="M150" i="18"/>
  <c r="O149" i="18"/>
  <c r="M149" i="18"/>
  <c r="O148" i="18"/>
  <c r="M148" i="18"/>
  <c r="O147" i="18"/>
  <c r="M147" i="18"/>
  <c r="O146" i="18"/>
  <c r="M146" i="18"/>
  <c r="O145" i="18"/>
  <c r="M145" i="18"/>
  <c r="O144" i="18"/>
  <c r="M144" i="18"/>
  <c r="O143" i="18"/>
  <c r="M143" i="18"/>
  <c r="O142" i="18"/>
  <c r="M142" i="18"/>
  <c r="O141" i="18"/>
  <c r="M141" i="18"/>
  <c r="O140" i="18"/>
  <c r="M140" i="18"/>
  <c r="O139" i="18"/>
  <c r="M139" i="18"/>
  <c r="O138" i="18"/>
  <c r="M138" i="18"/>
  <c r="O137" i="18"/>
  <c r="M137" i="18"/>
  <c r="O136" i="18"/>
  <c r="M136" i="18"/>
  <c r="O135" i="18"/>
  <c r="M135" i="18"/>
  <c r="O134" i="18"/>
  <c r="M134" i="18"/>
  <c r="O133" i="18"/>
  <c r="M133" i="18"/>
  <c r="O132" i="18"/>
  <c r="M132" i="18"/>
  <c r="O131" i="18"/>
  <c r="M131" i="18"/>
  <c r="O242" i="18"/>
  <c r="M242" i="18"/>
  <c r="O241" i="18"/>
  <c r="M241" i="18"/>
  <c r="O240" i="18"/>
  <c r="M240" i="18"/>
  <c r="O239" i="18"/>
  <c r="M239" i="18"/>
  <c r="O238" i="18"/>
  <c r="M238" i="18"/>
  <c r="O237" i="18"/>
  <c r="M237" i="18"/>
  <c r="O236" i="18"/>
  <c r="M236" i="18"/>
  <c r="O235" i="18"/>
  <c r="M235" i="18"/>
  <c r="O234" i="18"/>
  <c r="M234" i="18"/>
  <c r="O128" i="18"/>
  <c r="M128" i="18"/>
  <c r="O127" i="18"/>
  <c r="M127" i="18"/>
  <c r="O126" i="18"/>
  <c r="M126" i="18"/>
  <c r="O125" i="18"/>
  <c r="M125" i="18"/>
  <c r="O124" i="18"/>
  <c r="M124" i="18"/>
  <c r="O123" i="18"/>
  <c r="M123" i="18"/>
  <c r="O122" i="18"/>
  <c r="M122" i="18"/>
  <c r="O121" i="18"/>
  <c r="M121" i="18"/>
  <c r="O120" i="18"/>
  <c r="M120" i="18"/>
  <c r="O119" i="18"/>
  <c r="M119" i="18"/>
  <c r="O118" i="18"/>
  <c r="M118" i="18"/>
  <c r="O117" i="18"/>
  <c r="M117" i="18"/>
  <c r="O116" i="18"/>
  <c r="M116" i="18"/>
  <c r="O115" i="18"/>
  <c r="M115" i="18"/>
  <c r="O114" i="18"/>
  <c r="M114" i="18"/>
  <c r="O113" i="18"/>
  <c r="M113" i="18"/>
  <c r="M19" i="18"/>
  <c r="J67" i="19" l="1"/>
  <c r="N305" i="18"/>
  <c r="N162" i="18"/>
  <c r="N236" i="18"/>
  <c r="N123" i="18"/>
  <c r="N127" i="18"/>
  <c r="N138" i="18"/>
  <c r="N140" i="18"/>
  <c r="N142" i="18"/>
  <c r="N144" i="18"/>
  <c r="N146" i="18"/>
  <c r="N154" i="18"/>
  <c r="N156" i="18"/>
  <c r="N158" i="18"/>
  <c r="N160" i="18"/>
  <c r="N166" i="18"/>
  <c r="N178" i="18"/>
  <c r="N182" i="18"/>
  <c r="N241" i="18"/>
  <c r="N163" i="18"/>
  <c r="N167" i="18"/>
  <c r="N179" i="18"/>
  <c r="N183" i="18"/>
  <c r="N141" i="18"/>
  <c r="N145" i="18"/>
  <c r="N157" i="18"/>
  <c r="N161" i="18"/>
  <c r="M244" i="18"/>
  <c r="O244" i="18"/>
  <c r="N237" i="18"/>
  <c r="N239" i="18"/>
  <c r="N238" i="18"/>
  <c r="N240" i="18"/>
  <c r="N131" i="18"/>
  <c r="N135" i="18"/>
  <c r="N170" i="18"/>
  <c r="N172" i="18"/>
  <c r="N174" i="18"/>
  <c r="N176" i="18"/>
  <c r="N134" i="18"/>
  <c r="N147" i="18"/>
  <c r="N151" i="18"/>
  <c r="N173" i="18"/>
  <c r="N177" i="18"/>
  <c r="N186" i="18"/>
  <c r="N188" i="18"/>
  <c r="N150" i="18"/>
  <c r="N189" i="18"/>
  <c r="M7" i="18"/>
  <c r="M110" i="18" s="1"/>
  <c r="O7" i="18"/>
  <c r="P239" i="18" s="1"/>
  <c r="N139" i="18"/>
  <c r="N148" i="18"/>
  <c r="N155" i="18"/>
  <c r="N164" i="18"/>
  <c r="N171" i="18"/>
  <c r="N180" i="18"/>
  <c r="N187" i="18"/>
  <c r="N133" i="18"/>
  <c r="N136" i="18"/>
  <c r="N143" i="18"/>
  <c r="N149" i="18"/>
  <c r="N152" i="18"/>
  <c r="N159" i="18"/>
  <c r="N165" i="18"/>
  <c r="N168" i="18"/>
  <c r="N175" i="18"/>
  <c r="N181" i="18"/>
  <c r="N184" i="18"/>
  <c r="N132" i="18"/>
  <c r="N137" i="18"/>
  <c r="N153" i="18"/>
  <c r="N169" i="18"/>
  <c r="N185" i="18"/>
  <c r="N115" i="18"/>
  <c r="N117" i="18"/>
  <c r="N116" i="18"/>
  <c r="N124" i="18"/>
  <c r="N126" i="18"/>
  <c r="N119" i="18"/>
  <c r="N121" i="18"/>
  <c r="N125" i="18"/>
  <c r="N118" i="18"/>
  <c r="N234" i="18"/>
  <c r="N235" i="18"/>
  <c r="N242" i="18"/>
  <c r="N120" i="18"/>
  <c r="N128" i="18"/>
  <c r="N114" i="18"/>
  <c r="N122" i="18"/>
  <c r="N113" i="18"/>
  <c r="O19" i="18"/>
  <c r="M305" i="18"/>
  <c r="V4" i="18"/>
  <c r="V2" i="18" s="1"/>
  <c r="T4" i="18"/>
  <c r="T3" i="18"/>
  <c r="T2" i="18"/>
  <c r="T1" i="18" s="1"/>
  <c r="P125" i="18" l="1"/>
  <c r="P131" i="18"/>
  <c r="P184" i="18"/>
  <c r="P168" i="18"/>
  <c r="P152" i="18"/>
  <c r="P134" i="18"/>
  <c r="P141" i="18"/>
  <c r="P187" i="18"/>
  <c r="P171" i="18"/>
  <c r="P151" i="18"/>
  <c r="P121" i="18"/>
  <c r="P237" i="18"/>
  <c r="P182" i="18"/>
  <c r="P166" i="18"/>
  <c r="P150" i="18"/>
  <c r="P242" i="18"/>
  <c r="P135" i="18"/>
  <c r="P185" i="18"/>
  <c r="P169" i="18"/>
  <c r="P149" i="18"/>
  <c r="P132" i="18"/>
  <c r="P113" i="18"/>
  <c r="P116" i="18"/>
  <c r="P176" i="18"/>
  <c r="P160" i="18"/>
  <c r="P144" i="18"/>
  <c r="P123" i="18"/>
  <c r="P124" i="18"/>
  <c r="P179" i="18"/>
  <c r="P163" i="18"/>
  <c r="P133" i="18"/>
  <c r="P240" i="18"/>
  <c r="P155" i="18"/>
  <c r="P305" i="18"/>
  <c r="P174" i="18"/>
  <c r="P158" i="18"/>
  <c r="P142" i="18"/>
  <c r="P117" i="18"/>
  <c r="P120" i="18"/>
  <c r="P177" i="18"/>
  <c r="P161" i="18"/>
  <c r="P19" i="18"/>
  <c r="P7" i="18"/>
  <c r="P261" i="18"/>
  <c r="P303" i="18"/>
  <c r="P264" i="18"/>
  <c r="P283" i="18"/>
  <c r="P302" i="18"/>
  <c r="P263" i="18"/>
  <c r="P282" i="18"/>
  <c r="P301" i="18"/>
  <c r="P299" i="18"/>
  <c r="P248" i="18"/>
  <c r="P266" i="18"/>
  <c r="P286" i="18"/>
  <c r="P304" i="18"/>
  <c r="P270" i="18"/>
  <c r="P250" i="18"/>
  <c r="P269" i="18"/>
  <c r="P288" i="18"/>
  <c r="P251" i="18"/>
  <c r="P268" i="18"/>
  <c r="P287" i="18"/>
  <c r="P256" i="18"/>
  <c r="P249" i="18"/>
  <c r="P252" i="18"/>
  <c r="P271" i="18"/>
  <c r="P290" i="18"/>
  <c r="P284" i="18"/>
  <c r="P255" i="18"/>
  <c r="P274" i="18"/>
  <c r="P293" i="18"/>
  <c r="P265" i="18"/>
  <c r="P272" i="18"/>
  <c r="P292" i="18"/>
  <c r="P275" i="18"/>
  <c r="P254" i="18"/>
  <c r="P257" i="18"/>
  <c r="P276" i="18"/>
  <c r="P295" i="18"/>
  <c r="P294" i="18"/>
  <c r="P260" i="18"/>
  <c r="P278" i="18"/>
  <c r="P297" i="18"/>
  <c r="P280" i="18"/>
  <c r="P277" i="18"/>
  <c r="P296" i="18"/>
  <c r="P289" i="18"/>
  <c r="P258" i="18"/>
  <c r="P262" i="18"/>
  <c r="P281" i="18"/>
  <c r="P300" i="18"/>
  <c r="P199" i="18"/>
  <c r="P215" i="18"/>
  <c r="P194" i="18"/>
  <c r="P202" i="18"/>
  <c r="P210" i="18"/>
  <c r="P218" i="18"/>
  <c r="P226" i="18"/>
  <c r="P201" i="18"/>
  <c r="P217" i="18"/>
  <c r="P230" i="18"/>
  <c r="P193" i="18"/>
  <c r="P211" i="18"/>
  <c r="P200" i="18"/>
  <c r="P216" i="18"/>
  <c r="P197" i="18"/>
  <c r="P227" i="18"/>
  <c r="P203" i="18"/>
  <c r="P219" i="18"/>
  <c r="P196" i="18"/>
  <c r="P204" i="18"/>
  <c r="P212" i="18"/>
  <c r="P220" i="18"/>
  <c r="P233" i="18"/>
  <c r="P205" i="18"/>
  <c r="P221" i="18"/>
  <c r="P232" i="18"/>
  <c r="P231" i="18"/>
  <c r="P207" i="18"/>
  <c r="P223" i="18"/>
  <c r="P198" i="18"/>
  <c r="P206" i="18"/>
  <c r="P214" i="18"/>
  <c r="P222" i="18"/>
  <c r="P209" i="18"/>
  <c r="P225" i="18"/>
  <c r="P195" i="18"/>
  <c r="P192" i="18"/>
  <c r="P208" i="18"/>
  <c r="P224" i="18"/>
  <c r="P213" i="18"/>
  <c r="P229" i="18"/>
  <c r="P247" i="18"/>
  <c r="P267" i="18"/>
  <c r="P298" i="18"/>
  <c r="P273" i="18"/>
  <c r="P279" i="18"/>
  <c r="P285" i="18"/>
  <c r="P291" i="18"/>
  <c r="P253" i="18"/>
  <c r="P259" i="18"/>
  <c r="P236" i="18"/>
  <c r="P119" i="18"/>
  <c r="P145" i="18"/>
  <c r="P128" i="18"/>
  <c r="P188" i="18"/>
  <c r="P180" i="18"/>
  <c r="P172" i="18"/>
  <c r="P164" i="18"/>
  <c r="P156" i="18"/>
  <c r="P148" i="18"/>
  <c r="P140" i="18"/>
  <c r="P238" i="18"/>
  <c r="P153" i="18"/>
  <c r="P241" i="18"/>
  <c r="P114" i="18"/>
  <c r="P183" i="18"/>
  <c r="P175" i="18"/>
  <c r="P167" i="18"/>
  <c r="P159" i="18"/>
  <c r="P143" i="18"/>
  <c r="P126" i="18"/>
  <c r="P244" i="18"/>
  <c r="P136" i="18"/>
  <c r="P234" i="18"/>
  <c r="P115" i="18"/>
  <c r="P137" i="18"/>
  <c r="P122" i="18"/>
  <c r="P186" i="18"/>
  <c r="P178" i="18"/>
  <c r="P170" i="18"/>
  <c r="P162" i="18"/>
  <c r="P154" i="18"/>
  <c r="P146" i="18"/>
  <c r="P138" i="18"/>
  <c r="P127" i="18"/>
  <c r="P147" i="18"/>
  <c r="P235" i="18"/>
  <c r="P189" i="18"/>
  <c r="P181" i="18"/>
  <c r="P173" i="18"/>
  <c r="P165" i="18"/>
  <c r="P157" i="18"/>
  <c r="P139" i="18"/>
  <c r="P118" i="18"/>
  <c r="N244" i="18"/>
  <c r="N7" i="18"/>
  <c r="N110" i="18" s="1"/>
  <c r="M245" i="18"/>
  <c r="M306" i="18" s="1"/>
  <c r="M310" i="18" s="1"/>
  <c r="O110" i="18"/>
  <c r="P110" i="18" s="1"/>
  <c r="M5" i="2"/>
  <c r="O245" i="18" l="1"/>
  <c r="N245" i="18"/>
  <c r="L12" i="8"/>
  <c r="J12" i="8"/>
  <c r="L11" i="8"/>
  <c r="J11" i="8"/>
  <c r="K11" i="8" s="1"/>
  <c r="O306" i="18" l="1"/>
  <c r="P245" i="18"/>
  <c r="K12" i="8"/>
  <c r="O309" i="18" l="1"/>
  <c r="P306" i="18"/>
  <c r="I7" i="1"/>
  <c r="O310" i="18" l="1"/>
  <c r="P310" i="18" s="1"/>
  <c r="P309" i="18"/>
  <c r="J54" i="16"/>
  <c r="G53" i="16"/>
  <c r="G54" i="16" s="1"/>
  <c r="J51" i="16"/>
  <c r="G50" i="16"/>
  <c r="J55" i="16" l="1"/>
  <c r="J54" i="11"/>
  <c r="G53" i="11"/>
  <c r="G54" i="11" s="1"/>
  <c r="J51" i="11"/>
  <c r="G50" i="11"/>
  <c r="J55" i="11" l="1"/>
  <c r="J54" i="9"/>
  <c r="G53" i="9"/>
  <c r="G54" i="9" s="1"/>
  <c r="J51" i="9"/>
  <c r="G50" i="9"/>
  <c r="J55" i="9" l="1"/>
  <c r="L26" i="8"/>
  <c r="L25" i="8"/>
  <c r="M25" i="8" s="1"/>
  <c r="L24" i="8"/>
  <c r="M24" i="8" s="1"/>
  <c r="L23" i="8"/>
  <c r="M23" i="8" s="1"/>
  <c r="L22" i="8"/>
  <c r="L21" i="8"/>
  <c r="L20" i="8"/>
  <c r="M20" i="8" s="1"/>
  <c r="L19" i="8"/>
  <c r="M19" i="8" s="1"/>
  <c r="L18" i="8"/>
  <c r="L14" i="8"/>
  <c r="M14" i="8" s="1"/>
  <c r="L13" i="8"/>
  <c r="L8" i="8"/>
  <c r="L7" i="8"/>
  <c r="J26" i="8"/>
  <c r="J25" i="8"/>
  <c r="J24" i="8"/>
  <c r="J23" i="8"/>
  <c r="J22" i="8"/>
  <c r="J21" i="8"/>
  <c r="J20" i="8"/>
  <c r="J19" i="8"/>
  <c r="J18" i="8"/>
  <c r="J14" i="8"/>
  <c r="J13" i="8"/>
  <c r="J15" i="8" s="1"/>
  <c r="J8" i="8"/>
  <c r="J7" i="8"/>
  <c r="M21" i="8" l="1"/>
  <c r="V28" i="8" s="1"/>
  <c r="C13" i="25" s="1"/>
  <c r="U28" i="8"/>
  <c r="E11" i="21"/>
  <c r="E29" i="21" s="1"/>
  <c r="K8" i="8"/>
  <c r="M8" i="8"/>
  <c r="L15" i="8"/>
  <c r="M15" i="8" s="1"/>
  <c r="M13" i="8"/>
  <c r="M7" i="8"/>
  <c r="M29" i="8"/>
  <c r="M12" i="8"/>
  <c r="M11" i="8"/>
  <c r="M18" i="8"/>
  <c r="E13" i="21"/>
  <c r="E34" i="21" s="1"/>
  <c r="M22" i="8"/>
  <c r="M26" i="8"/>
  <c r="K19" i="8"/>
  <c r="K23" i="8"/>
  <c r="K7" i="8"/>
  <c r="K13" i="8"/>
  <c r="K15" i="8" s="1"/>
  <c r="K20" i="8"/>
  <c r="K24" i="8"/>
  <c r="J27" i="8"/>
  <c r="K14" i="8"/>
  <c r="K21" i="8"/>
  <c r="K25" i="8"/>
  <c r="K9" i="8"/>
  <c r="K18" i="8"/>
  <c r="L27" i="8"/>
  <c r="M27" i="8" s="1"/>
  <c r="K22" i="8"/>
  <c r="K26" i="8"/>
  <c r="L9" i="8"/>
  <c r="L16" i="8" l="1"/>
  <c r="M16" i="8" s="1"/>
  <c r="M9" i="8"/>
  <c r="L28" i="8"/>
  <c r="K27" i="8"/>
  <c r="K16" i="8"/>
  <c r="J9" i="8"/>
  <c r="J16" i="8" s="1"/>
  <c r="J28" i="8" s="1"/>
  <c r="J32" i="8" s="1"/>
  <c r="M28" i="8" l="1"/>
  <c r="E9" i="21"/>
  <c r="E14" i="21" s="1"/>
  <c r="X28" i="8"/>
  <c r="K28" i="8"/>
  <c r="M50" i="2"/>
  <c r="K31" i="8" l="1"/>
  <c r="K32" i="8" s="1"/>
  <c r="W28" i="8"/>
  <c r="M30" i="8"/>
  <c r="L31" i="8"/>
  <c r="N35" i="2"/>
  <c r="Q35" i="2" s="1"/>
  <c r="N48" i="2"/>
  <c r="Q48" i="2" s="1"/>
  <c r="N47" i="2"/>
  <c r="Q47" i="2" s="1"/>
  <c r="N46" i="2"/>
  <c r="N42" i="2"/>
  <c r="Q42" i="2" s="1"/>
  <c r="E27" i="21" s="1"/>
  <c r="N41" i="2"/>
  <c r="Q41" i="2" s="1"/>
  <c r="E26" i="21" s="1"/>
  <c r="N40" i="2"/>
  <c r="N34" i="2"/>
  <c r="Q34" i="2" s="1"/>
  <c r="E24" i="21" s="1"/>
  <c r="N33" i="2"/>
  <c r="Q33" i="2" s="1"/>
  <c r="E41" i="21" s="1"/>
  <c r="E43" i="21" s="1"/>
  <c r="N31" i="2"/>
  <c r="Q31" i="2" s="1"/>
  <c r="E23" i="21" s="1"/>
  <c r="N25" i="2"/>
  <c r="Q25" i="2" s="1"/>
  <c r="E22" i="21" s="1"/>
  <c r="N24" i="2"/>
  <c r="Q24" i="2" s="1"/>
  <c r="E21" i="21" s="1"/>
  <c r="N23" i="2"/>
  <c r="Q23" i="2" s="1"/>
  <c r="E20" i="21" s="1"/>
  <c r="N22" i="2"/>
  <c r="Q22" i="2" s="1"/>
  <c r="E19" i="21" s="1"/>
  <c r="N19" i="2"/>
  <c r="Q19" i="2" s="1"/>
  <c r="N18" i="2"/>
  <c r="N15" i="2"/>
  <c r="Q15" i="2" s="1"/>
  <c r="E37" i="21" s="1"/>
  <c r="N14" i="2"/>
  <c r="Q14" i="2" s="1"/>
  <c r="E36" i="21" s="1"/>
  <c r="N13" i="2"/>
  <c r="Q13" i="2" s="1"/>
  <c r="E18" i="21" s="1"/>
  <c r="N12" i="2"/>
  <c r="Q12" i="2" s="1"/>
  <c r="E17" i="21" s="1"/>
  <c r="N11" i="2"/>
  <c r="Q11" i="2" s="1"/>
  <c r="E16" i="21" s="1"/>
  <c r="E30" i="21" l="1"/>
  <c r="M31" i="8"/>
  <c r="L32" i="8"/>
  <c r="N20" i="2"/>
  <c r="Q18" i="2"/>
  <c r="E35" i="21" s="1"/>
  <c r="E38" i="21" s="1"/>
  <c r="Q46" i="2"/>
  <c r="U32" i="8"/>
  <c r="Q40" i="2"/>
  <c r="E25" i="21" s="1"/>
  <c r="E28" i="21" s="1"/>
  <c r="E31" i="21" s="1"/>
  <c r="N43" i="2"/>
  <c r="N26" i="2"/>
  <c r="N36" i="2"/>
  <c r="N44" i="2" s="1"/>
  <c r="N16" i="2"/>
  <c r="M49" i="2"/>
  <c r="M48" i="2"/>
  <c r="M47" i="2"/>
  <c r="M46" i="2"/>
  <c r="M42" i="2"/>
  <c r="M41" i="2"/>
  <c r="M40" i="2"/>
  <c r="M25" i="2"/>
  <c r="M24" i="2"/>
  <c r="M23" i="2"/>
  <c r="M22" i="2"/>
  <c r="M19" i="2"/>
  <c r="M18" i="2"/>
  <c r="M15" i="2"/>
  <c r="M14" i="2"/>
  <c r="M13" i="2"/>
  <c r="M12" i="2"/>
  <c r="M11" i="2"/>
  <c r="M10" i="2"/>
  <c r="M9" i="2"/>
  <c r="M32" i="8" l="1"/>
  <c r="V32" i="8"/>
  <c r="C15" i="25" s="1"/>
  <c r="N49" i="2"/>
  <c r="E45" i="21"/>
  <c r="E49" i="21" s="1"/>
  <c r="E52" i="21" s="1"/>
  <c r="N27" i="2"/>
  <c r="V8" i="2"/>
  <c r="T8" i="2" s="1"/>
  <c r="C7" i="25" s="1"/>
  <c r="M20" i="2"/>
  <c r="M26" i="2"/>
  <c r="M51" i="2"/>
  <c r="M16" i="2"/>
  <c r="M43" i="2"/>
  <c r="M34" i="2"/>
  <c r="M33" i="2"/>
  <c r="M31" i="2"/>
  <c r="Q49" i="2" l="1"/>
  <c r="N51" i="2"/>
  <c r="M36" i="2"/>
  <c r="M44" i="2" s="1"/>
  <c r="M52" i="2" s="1"/>
  <c r="M27" i="2"/>
  <c r="H51" i="2"/>
  <c r="G51" i="2"/>
  <c r="F51" i="2"/>
  <c r="E51" i="2"/>
  <c r="H43" i="2"/>
  <c r="G43" i="2"/>
  <c r="F43" i="2"/>
  <c r="E43" i="2"/>
  <c r="H36" i="2"/>
  <c r="G36" i="2"/>
  <c r="F36" i="2"/>
  <c r="E36" i="2"/>
  <c r="H26" i="2"/>
  <c r="G26" i="2"/>
  <c r="F26" i="2"/>
  <c r="E26" i="2"/>
  <c r="H20" i="2"/>
  <c r="G20" i="2"/>
  <c r="F20" i="2"/>
  <c r="E20" i="2"/>
  <c r="H16" i="2"/>
  <c r="G16" i="2"/>
  <c r="F16" i="2"/>
  <c r="E16" i="2"/>
  <c r="N52" i="2" l="1"/>
  <c r="N54" i="2" s="1"/>
  <c r="V29" i="2"/>
  <c r="T29" i="2" s="1"/>
  <c r="C9" i="25" s="1"/>
  <c r="V16" i="2"/>
  <c r="T16" i="2" s="1"/>
  <c r="C11" i="25" s="1"/>
  <c r="M54" i="2"/>
  <c r="G44" i="2"/>
  <c r="G52" i="2" s="1"/>
  <c r="G27" i="2"/>
  <c r="H27" i="2"/>
  <c r="H44" i="2"/>
  <c r="H52" i="2" s="1"/>
  <c r="F27" i="2"/>
  <c r="F44" i="2"/>
  <c r="F52" i="2" s="1"/>
  <c r="E27" i="2"/>
  <c r="E44" i="2"/>
  <c r="J60" i="6"/>
  <c r="J61" i="6" s="1"/>
  <c r="G59" i="6"/>
  <c r="J57" i="6"/>
  <c r="G56" i="6"/>
  <c r="G60" i="6" l="1"/>
  <c r="E52" i="2"/>
  <c r="J60" i="3" l="1"/>
  <c r="G59" i="3"/>
  <c r="J57" i="3"/>
  <c r="G56" i="3"/>
  <c r="N306" i="18"/>
  <c r="G60" i="3" l="1"/>
  <c r="J61" i="3"/>
  <c r="N309" i="18"/>
  <c r="N310" i="18" s="1"/>
</calcChain>
</file>

<file path=xl/comments1.xml><?xml version="1.0" encoding="utf-8"?>
<comments xmlns="http://schemas.openxmlformats.org/spreadsheetml/2006/main">
  <authors>
    <author>SRDC</author>
  </authors>
  <commentList>
    <comment ref="A1" authorId="0">
      <text>
        <r>
          <rPr>
            <b/>
            <sz val="9"/>
            <color indexed="81"/>
            <rFont val="Tahoma"/>
            <charset val="1"/>
          </rPr>
          <t xml:space="preserve">This will be replaced by the Global Variable @CoName or Company Name
</t>
        </r>
      </text>
    </comment>
  </commentList>
</comments>
</file>

<file path=xl/comments2.xml><?xml version="1.0" encoding="utf-8"?>
<comments xmlns="http://schemas.openxmlformats.org/spreadsheetml/2006/main">
  <authors>
    <author>SRDC</author>
  </authors>
  <commentList>
    <comment ref="A1" authorId="0">
      <text>
        <r>
          <rPr>
            <b/>
            <sz val="9"/>
            <color indexed="81"/>
            <rFont val="Tahoma"/>
            <family val="2"/>
          </rPr>
          <t>SRDC:</t>
        </r>
        <r>
          <rPr>
            <sz val="9"/>
            <color indexed="81"/>
            <rFont val="Tahoma"/>
            <family val="2"/>
          </rPr>
          <t xml:space="preserve">
T10DeleteColumn
</t>
        </r>
      </text>
    </comment>
    <comment ref="B1" authorId="0">
      <text>
        <r>
          <rPr>
            <b/>
            <sz val="9"/>
            <color indexed="81"/>
            <rFont val="Tahoma"/>
            <family val="2"/>
          </rPr>
          <t>SRDC:</t>
        </r>
        <r>
          <rPr>
            <sz val="9"/>
            <color indexed="81"/>
            <rFont val="Tahoma"/>
            <family val="2"/>
          </rPr>
          <t xml:space="preserve">
T10DeleteColumn
</t>
        </r>
      </text>
    </comment>
    <comment ref="C1" authorId="0">
      <text>
        <r>
          <rPr>
            <b/>
            <sz val="9"/>
            <color indexed="81"/>
            <rFont val="Tahoma"/>
            <family val="2"/>
          </rPr>
          <t>SRDC:</t>
        </r>
        <r>
          <rPr>
            <sz val="9"/>
            <color indexed="81"/>
            <rFont val="Tahoma"/>
            <family val="2"/>
          </rPr>
          <t xml:space="preserve">
T10DeleteColumn
</t>
        </r>
      </text>
    </comment>
    <comment ref="L35" authorId="0">
      <text>
        <r>
          <rPr>
            <b/>
            <sz val="9"/>
            <color indexed="81"/>
            <rFont val="Tahoma"/>
            <family val="2"/>
          </rPr>
          <t>Riq:</t>
        </r>
        <r>
          <rPr>
            <sz val="9"/>
            <color indexed="81"/>
            <rFont val="Tahoma"/>
            <family val="2"/>
          </rPr>
          <t xml:space="preserve">
You may enter tax rate here Ex: 30%</t>
        </r>
      </text>
    </comment>
  </commentList>
</comments>
</file>

<file path=xl/sharedStrings.xml><?xml version="1.0" encoding="utf-8"?>
<sst xmlns="http://schemas.openxmlformats.org/spreadsheetml/2006/main" count="3382" uniqueCount="526">
  <si>
    <t>AccountFaceID</t>
  </si>
  <si>
    <t>AccountFaceDesc</t>
  </si>
  <si>
    <t>AccountCode</t>
  </si>
  <si>
    <t>BeginningBalances</t>
  </si>
  <si>
    <t>CurrentDebits</t>
  </si>
  <si>
    <t>CurrentCredits</t>
  </si>
  <si>
    <t>EndingBalances</t>
  </si>
  <si>
    <t>Remarks</t>
  </si>
  <si>
    <t>@CoName</t>
  </si>
  <si>
    <t>TRIAL BALANCES</t>
  </si>
  <si>
    <t>This is the schema to be used in filling up the data table. The table name should be the referring TableName+Schema Ex: CEDetailSchema</t>
  </si>
  <si>
    <t>T10 uses the table name in mapping the source data and the excel table. You can add clone at the end if you want to fill several excel tables with one data source. EX: CEDetailClone1, CEDetalClone2</t>
  </si>
  <si>
    <t>Sheets with name starting with "_delete" or "_hide" will be deleted or hide, respectively.</t>
  </si>
  <si>
    <t>To fill-up two or more tables, you must name the second and third table with OrigTableNameClone1…Clone2 etc. Ex: ContractDetailClone1. Starting 2/11/2019, you can use ContractDetail1 or ContractDetail2 as clone table</t>
  </si>
  <si>
    <t>ColumnName</t>
  </si>
  <si>
    <t>Value</t>
  </si>
  <si>
    <t>AppliedToTableName</t>
  </si>
  <si>
    <t>Name of the table where this schema will be applied to. You can also specify this table with the same name plus the word "Schema" Eg. RFPDetailSchema</t>
  </si>
  <si>
    <t>AddNewRow</t>
  </si>
  <si>
    <t>N</t>
  </si>
  <si>
    <t>Y = additional rows will be added on the table to accommodate all data rows.  Group header/footer are not yet included in the count</t>
  </si>
  <si>
    <t>AppendRecordNotFound</t>
  </si>
  <si>
    <t>Y = to append record not found when filling up with primary key</t>
  </si>
  <si>
    <t>InsertAtTheBeg</t>
  </si>
  <si>
    <t>Y = additional rows will be added/inserted at row 1</t>
  </si>
  <si>
    <t>InsertAtTheEnd</t>
  </si>
  <si>
    <t>Y</t>
  </si>
  <si>
    <t>Y = additional rows will be added/inserted at the end of the table. Table will be resized automatically</t>
  </si>
  <si>
    <t>InsertAtRow</t>
  </si>
  <si>
    <t>You can specify at what row where the insertion will be made. You can specify at more than the table row to start fill up outside the table</t>
  </si>
  <si>
    <t>CopyStyleFromRow</t>
  </si>
  <si>
    <t>Newly added/inserted row will have this style property</t>
  </si>
  <si>
    <t>FillAtTheBeg</t>
  </si>
  <si>
    <t>Y = will fill the table with record at the beginning</t>
  </si>
  <si>
    <t>FillAtTheEnd</t>
  </si>
  <si>
    <t>Y = will fill the table with record starting from the last table row</t>
  </si>
  <si>
    <t>FillStartAtRow</t>
  </si>
  <si>
    <t>You can specify at what row where filling up will start.If you have only table one row and you specify at row 2 and AddNewRow=N, the fillup will be done outside the table. This is the recommended setup for table with Groups.</t>
  </si>
  <si>
    <t>DeleteAtTheBeg</t>
  </si>
  <si>
    <t>Deleting excess row from the beginning of the table row</t>
  </si>
  <si>
    <t>DeleteAtTheEnd</t>
  </si>
  <si>
    <t>deleting excess row from the end of the table. This is the default mode</t>
  </si>
  <si>
    <t>DataSort</t>
  </si>
  <si>
    <t>You can specify here the columns where the data will be sorted. Please consider Group1Key and Group2Key, if any. These groupKeys should be part of the sort values</t>
  </si>
  <si>
    <t>DataFilter</t>
  </si>
  <si>
    <t>String in the form of datatable filter</t>
  </si>
  <si>
    <t>TransposeBy</t>
  </si>
  <si>
    <t>Field name to be transposed from rows to column</t>
  </si>
  <si>
    <t>TransposePivotBy</t>
  </si>
  <si>
    <t>Field name where the value will be placed in the field name int the above TransposeBy</t>
  </si>
  <si>
    <t>TransposeSortBy</t>
  </si>
  <si>
    <t>Field to sort so that the transposed column will be sorted also</t>
  </si>
  <si>
    <t>TransposeColumnTitle</t>
  </si>
  <si>
    <t>Field to become the ColumnTitle in the Excel table</t>
  </si>
  <si>
    <t>TransposeColumnGroupTitle</t>
  </si>
  <si>
    <t>Field to become the GroupTitle in the Excel Table</t>
  </si>
  <si>
    <t>GroupBy</t>
  </si>
  <si>
    <t>Column/Field names to be group by</t>
  </si>
  <si>
    <t>SuppressColumnName</t>
  </si>
  <si>
    <t>Names of columns that will be suppressed</t>
  </si>
  <si>
    <t>Group1Key</t>
  </si>
  <si>
    <t>CostID</t>
  </si>
  <si>
    <t>DocNo</t>
  </si>
  <si>
    <t>The data field name for group 1</t>
  </si>
  <si>
    <t>Group1HeaderText</t>
  </si>
  <si>
    <t>{AccountCode}-{AccountTitle}</t>
  </si>
  <si>
    <t>{CostID} - {CostDesc}</t>
  </si>
  <si>
    <t xml:space="preserve">{GLDate},{DocNo},{CheckNo},{ContractNo},{EntityName} </t>
  </si>
  <si>
    <t>Group 1 Header Text . It will also use the cell style/format of the cell. You can specify column name enclosed in {} to have dynamic text header</t>
  </si>
  <si>
    <t>Group1HeaderTextPosition</t>
  </si>
  <si>
    <t>A</t>
  </si>
  <si>
    <t>E</t>
  </si>
  <si>
    <t>A,B,C,D,E</t>
  </si>
  <si>
    <t>Group 1 Header Text column position in the table</t>
  </si>
  <si>
    <t>Group1FooterText</t>
  </si>
  <si>
    <t>Subtotal</t>
  </si>
  <si>
    <t>Group 1 Footer Text . It will also use the cell style/format of the cell. You can specify column name enclosed in {} to have dynamic text footer</t>
  </si>
  <si>
    <t>Group1FooterTextPosition</t>
  </si>
  <si>
    <t>C</t>
  </si>
  <si>
    <t>F</t>
  </si>
  <si>
    <t>Group 1 Footer Text column position in the table</t>
  </si>
  <si>
    <t>Group1TotalColumnName</t>
  </si>
  <si>
    <t>Debit, Credit</t>
  </si>
  <si>
    <t>Group 1 Columns to be totalled. The columns refer to the excel columns. Ex: Column D,E, F, G…. Starting build #533, it supports TableColumnName</t>
  </si>
  <si>
    <t>Group1TotalColumnPosition</t>
  </si>
  <si>
    <t>Group total to be placed near the column to be totalled, see sample below</t>
  </si>
  <si>
    <t>Group1TotalCellStyleAddress</t>
  </si>
  <si>
    <t>This will be the cell style to be used in the rendering Group Totals</t>
  </si>
  <si>
    <t>Group1TotalNearCellStyleAddress</t>
  </si>
  <si>
    <t>Group1SuppressIfDuplicateColumnName</t>
  </si>
  <si>
    <t>Specifiy the columns that you want to fill only once for each group. This is similar to Suppress If Duplicate property in Crystal Reports</t>
  </si>
  <si>
    <t>Group1SpacingBeforeHeader</t>
  </si>
  <si>
    <t>Row space will be provided. Specify 0, if you want no row spacing</t>
  </si>
  <si>
    <t>Group1SpacingAfterHeader</t>
  </si>
  <si>
    <t>-do-</t>
  </si>
  <si>
    <t>Group1SpacingBeforeFooter</t>
  </si>
  <si>
    <t>Negative -1, will place the total on the same row. The group total must be placed near the column to be totalled, see ex below</t>
  </si>
  <si>
    <t>Group1SpacingAfterFooter</t>
  </si>
  <si>
    <t>Group2Key</t>
  </si>
  <si>
    <t>Same explanation for Group 1. Each Group 2 will be filled up inside each Group1. Leave all Group 2 blank if there's no group 2</t>
  </si>
  <si>
    <t>Group2HeaderText</t>
  </si>
  <si>
    <t>Group2HeaderTextPosition</t>
  </si>
  <si>
    <t>Group2FooterText</t>
  </si>
  <si>
    <t>Group2FooterTextPosition</t>
  </si>
  <si>
    <t>Group2TotalColumnName</t>
  </si>
  <si>
    <t>Ex of Total placed near the column</t>
  </si>
  <si>
    <t>Ex of Total placed on the same column</t>
  </si>
  <si>
    <t>Group2TotalColumnPosition</t>
  </si>
  <si>
    <t>Group2TotalCellStyleAddress</t>
  </si>
  <si>
    <t>Group2TotalNearCellStyleAddress</t>
  </si>
  <si>
    <t>Group2SuppressIfDuplicateColumnName</t>
  </si>
  <si>
    <t>Group2SpacingBeforeHeader</t>
  </si>
  <si>
    <t>Group2SpacingAfterHeader</t>
  </si>
  <si>
    <t>Group2SpacingBeforeFooter</t>
  </si>
  <si>
    <t>Group2SpacingAfterFooter</t>
  </si>
  <si>
    <t>Group3Key</t>
  </si>
  <si>
    <t>Group3HeaderText</t>
  </si>
  <si>
    <t>Group3HeaderTextPosition</t>
  </si>
  <si>
    <t>Group3FooterText</t>
  </si>
  <si>
    <t>Group3FooterTextPosition</t>
  </si>
  <si>
    <t>Group32TotalColumnName</t>
  </si>
  <si>
    <t>Group32TotalColumnPosition</t>
  </si>
  <si>
    <t>Group3TotalCellStyleAddress</t>
  </si>
  <si>
    <t>Group3TotalNearCellStyleAddress</t>
  </si>
  <si>
    <t>Group3SuppressIfDuplicateColumnName</t>
  </si>
  <si>
    <t>Group3SpacingBeforeHeader</t>
  </si>
  <si>
    <t>Group3SpacingAfterHeader</t>
  </si>
  <si>
    <t>Group3SpacingBeforeFooter</t>
  </si>
  <si>
    <t>Group3SpacingAfterFooter</t>
  </si>
  <si>
    <t>GrandTotalSpacingBeforeXX</t>
  </si>
  <si>
    <t>GrandTotalText</t>
  </si>
  <si>
    <t>GRAND TOTAL</t>
  </si>
  <si>
    <t>Grand Total Text</t>
  </si>
  <si>
    <t>GrandTotalTextPosition</t>
  </si>
  <si>
    <t>Grand Total Text column position</t>
  </si>
  <si>
    <t>GrandTotalColumnName</t>
  </si>
  <si>
    <t>Grand Total Columns to be totalled. The columns refer to the excel columns. Ex: Column D,E, F, G…. A fomula will be automatically made to compute column grand totals. Starting build #533, it supports Table Column Names</t>
  </si>
  <si>
    <t>GrandTotalColumnPosition</t>
  </si>
  <si>
    <t>GrandTotalFunctionName</t>
  </si>
  <si>
    <t>GrandTotalCellStyleAddress</t>
  </si>
  <si>
    <t>This cell will be used as the style of the grand total columns above</t>
  </si>
  <si>
    <t>BeginningBalances, CurrentDebits, CurrentCredits, EndingBalances</t>
  </si>
  <si>
    <t>{AccountFaceDesc}</t>
  </si>
  <si>
    <t>Account Code</t>
  </si>
  <si>
    <t>Account Title</t>
  </si>
  <si>
    <t>FaceID</t>
  </si>
  <si>
    <t>FaceDesc</t>
  </si>
  <si>
    <t>Beginning Balances</t>
  </si>
  <si>
    <t>Debits</t>
  </si>
  <si>
    <t>Credits</t>
  </si>
  <si>
    <t>Endng Balances</t>
  </si>
  <si>
    <t>Current Period</t>
  </si>
  <si>
    <t>CASH</t>
  </si>
  <si>
    <t>Cash and Cash Equivalents</t>
  </si>
  <si>
    <t>AR</t>
  </si>
  <si>
    <t xml:space="preserve">Trade &amp; other receivables </t>
  </si>
  <si>
    <t>INVENTORY</t>
  </si>
  <si>
    <t>Inventories</t>
  </si>
  <si>
    <t>PREPAID</t>
  </si>
  <si>
    <t xml:space="preserve">Prepayments and other current assets </t>
  </si>
  <si>
    <t>TAXASSET</t>
  </si>
  <si>
    <t>Current tax assets</t>
  </si>
  <si>
    <t>INVEST</t>
  </si>
  <si>
    <t>Investment Property</t>
  </si>
  <si>
    <t>RPTAR</t>
  </si>
  <si>
    <t>Due from affiliates</t>
  </si>
  <si>
    <t>LAND</t>
  </si>
  <si>
    <t>Land and Land Development</t>
  </si>
  <si>
    <t>PPE</t>
  </si>
  <si>
    <t>Property, plant and equipment</t>
  </si>
  <si>
    <t>BIO</t>
  </si>
  <si>
    <t>Biological assets</t>
  </si>
  <si>
    <t>INTANGIBLE</t>
  </si>
  <si>
    <t>Intangible assets</t>
  </si>
  <si>
    <t>DEFTAXASSSET</t>
  </si>
  <si>
    <t>Deferred tax assets</t>
  </si>
  <si>
    <t>NONCURASSET</t>
  </si>
  <si>
    <t>Other non-current assets</t>
  </si>
  <si>
    <t>AP</t>
  </si>
  <si>
    <t>Trade and other payables</t>
  </si>
  <si>
    <t>RPTAP</t>
  </si>
  <si>
    <t xml:space="preserve">Due to related parties </t>
  </si>
  <si>
    <t>PROVISION</t>
  </si>
  <si>
    <t>Provision for repairs</t>
  </si>
  <si>
    <t>TAXLIAB</t>
  </si>
  <si>
    <t>Current tax liabilities</t>
  </si>
  <si>
    <t>DEFTAX</t>
  </si>
  <si>
    <t>Deferred Tax Liability</t>
  </si>
  <si>
    <t>NONCURLIAB</t>
  </si>
  <si>
    <t>Other non-current liabilities</t>
  </si>
  <si>
    <t>RETOBLI</t>
  </si>
  <si>
    <t>Retirement benefit obligation</t>
  </si>
  <si>
    <t>CAPITAL</t>
  </si>
  <si>
    <t>ADDCAP</t>
  </si>
  <si>
    <t>Additional paid-in capital</t>
  </si>
  <si>
    <t>RESERVE</t>
  </si>
  <si>
    <t>Revaluation Reserve</t>
  </si>
  <si>
    <t>RE</t>
  </si>
  <si>
    <t>ASSETS</t>
  </si>
  <si>
    <t>Column1</t>
  </si>
  <si>
    <t>Column2</t>
  </si>
  <si>
    <t>PROPERTY, PLANT AND EQUIPMENT</t>
  </si>
  <si>
    <t>CURRENT ASSETS</t>
  </si>
  <si>
    <t>OTHER NON-CURRENT ASSETS</t>
  </si>
  <si>
    <t>TOTAL ASSETS</t>
  </si>
  <si>
    <t>LIABILITES AND STOCKHOLDERS' EQUITY</t>
  </si>
  <si>
    <t>CURRENT LIABILITIES</t>
  </si>
  <si>
    <t>NON-CURRENT LIABILITES</t>
  </si>
  <si>
    <t>Capital stock - Paidup</t>
  </si>
  <si>
    <t>STOCKHOLDERS' EQUITY</t>
  </si>
  <si>
    <t>Net Income/(Loss)</t>
  </si>
  <si>
    <t>TOTAL LIABILITIES AND STOCKHOLDERS' EQUITY</t>
  </si>
  <si>
    <t>TrialBalance3</t>
  </si>
  <si>
    <t>STATEMENT OF FINANCIAL POSITION</t>
  </si>
  <si>
    <t>@DateFr</t>
  </si>
  <si>
    <t>TOTAL LIABILITIES</t>
  </si>
  <si>
    <t>TOTAL STOCKHOLDERS' EQUITY</t>
  </si>
  <si>
    <t>SALES</t>
  </si>
  <si>
    <t>COS</t>
  </si>
  <si>
    <t>GAE</t>
  </si>
  <si>
    <t>OE</t>
  </si>
  <si>
    <t>FI</t>
  </si>
  <si>
    <t>GAIN</t>
  </si>
  <si>
    <t>FC</t>
  </si>
  <si>
    <t>TAXEXP</t>
  </si>
  <si>
    <t>FOREXG</t>
  </si>
  <si>
    <t>FOREXL</t>
  </si>
  <si>
    <t>COMPRE</t>
  </si>
  <si>
    <t>SUSPENSE</t>
  </si>
  <si>
    <t>OTHERINC</t>
  </si>
  <si>
    <t xml:space="preserve"> </t>
  </si>
  <si>
    <t xml:space="preserve">     Other operating expenses</t>
  </si>
  <si>
    <t xml:space="preserve">     Administrative expenses</t>
  </si>
  <si>
    <t>OPERATING EXPENSES</t>
  </si>
  <si>
    <t>REVENUES</t>
  </si>
  <si>
    <t>COST OF SERVICES</t>
  </si>
  <si>
    <t>GROSS PROFIT</t>
  </si>
  <si>
    <t>OPERATING PROFIT/(LOSS)</t>
  </si>
  <si>
    <t>OTHER INCOME/(CHARGES)</t>
  </si>
  <si>
    <t xml:space="preserve">     Finance Cost</t>
  </si>
  <si>
    <t xml:space="preserve">     Gain on reversal of liability</t>
  </si>
  <si>
    <t xml:space="preserve">     Finance Income</t>
  </si>
  <si>
    <t xml:space="preserve">     Forex Gain</t>
  </si>
  <si>
    <t xml:space="preserve">     Forex Loss</t>
  </si>
  <si>
    <t xml:space="preserve">     Other Income</t>
  </si>
  <si>
    <t xml:space="preserve">    Tax Expense</t>
  </si>
  <si>
    <t xml:space="preserve">     Gain on remeasurements of post-employment benefit obligation</t>
  </si>
  <si>
    <t xml:space="preserve">    Suspense Account</t>
  </si>
  <si>
    <t>TrialBalance4</t>
  </si>
  <si>
    <t>NET PROFIT/(LOSS)</t>
  </si>
  <si>
    <t>_HideRow</t>
  </si>
  <si>
    <t>y</t>
  </si>
  <si>
    <t>For the Period:  @DateFr - @DateTo</t>
  </si>
  <si>
    <t>Balances</t>
  </si>
  <si>
    <t>STATEMENT OF COMPREHENSIVE INCOME</t>
  </si>
  <si>
    <t>AccountTitle</t>
  </si>
  <si>
    <t>Nominal</t>
  </si>
  <si>
    <t>OrderFaceID</t>
  </si>
  <si>
    <t>_PrimaryKey(AccountFaceID)</t>
  </si>
  <si>
    <t>RefNo</t>
  </si>
  <si>
    <t>GLDate</t>
  </si>
  <si>
    <t>EntityCode</t>
  </si>
  <si>
    <t>EntityName</t>
  </si>
  <si>
    <t>Debit</t>
  </si>
  <si>
    <t>Credit</t>
  </si>
  <si>
    <t>Particulars</t>
  </si>
  <si>
    <t>Attachment</t>
  </si>
  <si>
    <t>BankAccountNo</t>
  </si>
  <si>
    <t>ContractNo</t>
  </si>
  <si>
    <t>UnitID</t>
  </si>
  <si>
    <t>AccountListing</t>
  </si>
  <si>
    <t>RefNo &lt;&gt; 'Balance-beg.'</t>
  </si>
  <si>
    <t>TrialBalance5</t>
  </si>
  <si>
    <t>AccountNoteDesc</t>
  </si>
  <si>
    <t>OrderFaceID, AccountNoteID</t>
  </si>
  <si>
    <t>NormalBeginningBalances</t>
  </si>
  <si>
    <t>NormalEndingBalances</t>
  </si>
  <si>
    <t>xxxAccountNoteID</t>
  </si>
  <si>
    <t>_WithFormula</t>
  </si>
  <si>
    <t>NetBalance</t>
  </si>
  <si>
    <t>YTD</t>
  </si>
  <si>
    <t xml:space="preserve">@{c1Inputpanel1.DateFr} </t>
  </si>
  <si>
    <t>@{c1Inputpanel1.DateTo}</t>
  </si>
  <si>
    <t xml:space="preserve">DateFr -1 </t>
  </si>
  <si>
    <t>DateFr - Mmm</t>
  </si>
  <si>
    <t xml:space="preserve">DateFr </t>
  </si>
  <si>
    <t>DateTo - Mmm</t>
  </si>
  <si>
    <t>Jan- DateFr -1</t>
  </si>
  <si>
    <t>Jan - DateTo-Mmm</t>
  </si>
  <si>
    <t>DateTo</t>
  </si>
  <si>
    <t>DateFr-1-Mmm</t>
  </si>
  <si>
    <t>INCOME TAX</t>
  </si>
  <si>
    <t>INCOME BEFORE TAX</t>
  </si>
  <si>
    <t>Net Balance</t>
  </si>
  <si>
    <t xml:space="preserve">     Marketing expenses</t>
  </si>
  <si>
    <t xml:space="preserve">     Selling expenses</t>
  </si>
  <si>
    <t>MARKETEXP</t>
  </si>
  <si>
    <t>SELLINGEXP</t>
  </si>
  <si>
    <t>Column/Field names to be grouped by</t>
  </si>
  <si>
    <t>_PrimaryGroupKey(AccountFaceID)</t>
  </si>
  <si>
    <t>AccountNoteID</t>
  </si>
  <si>
    <t>D0102</t>
  </si>
  <si>
    <t>D0103</t>
  </si>
  <si>
    <t>D0104</t>
  </si>
  <si>
    <t>D0101</t>
  </si>
  <si>
    <t xml:space="preserve">     </t>
  </si>
  <si>
    <t>E0101</t>
  </si>
  <si>
    <t>E0102</t>
  </si>
  <si>
    <t>E0103</t>
  </si>
  <si>
    <t>E0104</t>
  </si>
  <si>
    <t xml:space="preserve">   COST OF SERVICES</t>
  </si>
  <si>
    <t xml:space="preserve">   COS - Direct Materials</t>
  </si>
  <si>
    <t xml:space="preserve">   COS - Direct Labor</t>
  </si>
  <si>
    <t xml:space="preserve">   COS - Overhead</t>
  </si>
  <si>
    <t>F0101</t>
  </si>
  <si>
    <t>F0102</t>
  </si>
  <si>
    <t>F0103</t>
  </si>
  <si>
    <t>xxx</t>
  </si>
  <si>
    <t>Administrative expenses:</t>
  </si>
  <si>
    <t>F0201</t>
  </si>
  <si>
    <t>F0202</t>
  </si>
  <si>
    <t>F0203</t>
  </si>
  <si>
    <t>F0204</t>
  </si>
  <si>
    <t xml:space="preserve">     Contractual and service fees</t>
  </si>
  <si>
    <t xml:space="preserve">     Subscription</t>
  </si>
  <si>
    <t xml:space="preserve">     Communication, Light and water</t>
  </si>
  <si>
    <t xml:space="preserve">     Stationery and supplies</t>
  </si>
  <si>
    <t xml:space="preserve">     Miscellaneous</t>
  </si>
  <si>
    <t xml:space="preserve">     Professional fees</t>
  </si>
  <si>
    <t xml:space="preserve">     Rent</t>
  </si>
  <si>
    <t xml:space="preserve">     Depreciation and amortization</t>
  </si>
  <si>
    <t xml:space="preserve">     Taxes and licenses</t>
  </si>
  <si>
    <t xml:space="preserve">     Salaries and employee benefits</t>
  </si>
  <si>
    <t>Marketing expenses:</t>
  </si>
  <si>
    <t xml:space="preserve">     ME - Salaries and Related Expenses</t>
  </si>
  <si>
    <t xml:space="preserve">     ME - 3</t>
  </si>
  <si>
    <t xml:space="preserve">     ME - 4</t>
  </si>
  <si>
    <t>Selling expenses:</t>
  </si>
  <si>
    <t>SE - Salaries and related expenses</t>
  </si>
  <si>
    <t>SE - 3</t>
  </si>
  <si>
    <t>SE - 4</t>
  </si>
  <si>
    <t>TrialBalance6</t>
  </si>
  <si>
    <t>Nominal=1</t>
  </si>
  <si>
    <t>GroupKey and PrimaryKey should be directly added into the table header with the following header name</t>
  </si>
  <si>
    <t>_PrimaryKey(key field name)</t>
  </si>
  <si>
    <t>_PrimaryGroupKey(primary key field name)</t>
  </si>
  <si>
    <t>INCOMETAX</t>
  </si>
  <si>
    <t xml:space="preserve">     Provision for Income Tax</t>
  </si>
  <si>
    <t>Column3</t>
  </si>
  <si>
    <t>If a row is provided for the group to serve as header/footer and you want it to be hidden if it does not contain record, that row should contain the value of the PrimaryGroupKey and set the PrimaryKey value to "xxx" and the _HideRow value to "Y". See IS(2) for the sample</t>
  </si>
  <si>
    <t>Other operating expenses:</t>
  </si>
  <si>
    <t>SE - 2</t>
  </si>
  <si>
    <t>G0101</t>
  </si>
  <si>
    <t>G0102</t>
  </si>
  <si>
    <t>G0103</t>
  </si>
  <si>
    <t>G0104</t>
  </si>
  <si>
    <t>G0105</t>
  </si>
  <si>
    <t>G0201</t>
  </si>
  <si>
    <t>G0202</t>
  </si>
  <si>
    <t>G0203</t>
  </si>
  <si>
    <t>G0204</t>
  </si>
  <si>
    <t>G0205</t>
  </si>
  <si>
    <t xml:space="preserve">    Additional provision for income tax</t>
  </si>
  <si>
    <t xml:space="preserve">     Additional provision for Income Tax</t>
  </si>
  <si>
    <t>TrialBalance7</t>
  </si>
  <si>
    <t>_PrimaryKey(AccountCode)</t>
  </si>
  <si>
    <t xml:space="preserve">     SE - 1</t>
  </si>
  <si>
    <t xml:space="preserve">     ME </t>
  </si>
  <si>
    <t xml:space="preserve">     GAE</t>
  </si>
  <si>
    <t xml:space="preserve">     OOE</t>
  </si>
  <si>
    <t>Jan - June</t>
  </si>
  <si>
    <t>2018</t>
  </si>
  <si>
    <t>CASH FLOWS FROM OPERATING ACTIVITIES</t>
  </si>
  <si>
    <t>Income (loss) before income tax</t>
  </si>
  <si>
    <t>Adjustments for:</t>
  </si>
  <si>
    <t>Interest expense</t>
  </si>
  <si>
    <t>Depreciation and amortization</t>
  </si>
  <si>
    <t>Interest income</t>
  </si>
  <si>
    <t>Operating income before working capital changes</t>
  </si>
  <si>
    <t>Cash Generated from (used in) Operations</t>
  </si>
  <si>
    <t>Interest paid</t>
  </si>
  <si>
    <t>Applied for Income taxes</t>
  </si>
  <si>
    <t>Net Cash From (Used in) Operating Activities</t>
  </si>
  <si>
    <t>CASH FLOWS FROM INVESTING ACTIVITIES</t>
  </si>
  <si>
    <t>Interest received</t>
  </si>
  <si>
    <t>Net Cash From (Used in) Investing Activities</t>
  </si>
  <si>
    <t>CASH FLOWS FROM FINANCING ACTIVITIES</t>
  </si>
  <si>
    <t>Net Cash From (Used in) Financing Activities</t>
  </si>
  <si>
    <t>NET INCREASE (DECREASE) IN CASH</t>
  </si>
  <si>
    <t>CASH AT BEGINNING OF YEAR</t>
  </si>
  <si>
    <t>CASH AT END OF PERIOD</t>
  </si>
  <si>
    <t>STATEMENT OF CASH FLOWS</t>
  </si>
  <si>
    <t>Disposal (Acquisition) of land and/or property and equipment</t>
  </si>
  <si>
    <t>CY_Beginning</t>
  </si>
  <si>
    <t>BeginningBalances, CurrentDebits, CurrentCredits,NetBalance, EndingBalances, CY_Beginning</t>
  </si>
  <si>
    <t>Retained Earnings</t>
  </si>
  <si>
    <t>Current Year</t>
  </si>
  <si>
    <t>Previous Year</t>
  </si>
  <si>
    <t>Previous Year-Ending</t>
  </si>
  <si>
    <t>Previous Month</t>
  </si>
  <si>
    <t>AS OF</t>
  </si>
  <si>
    <t>As of and PY</t>
  </si>
  <si>
    <t>PY Ending</t>
  </si>
  <si>
    <t>No of months</t>
  </si>
  <si>
    <t>Total monhts</t>
  </si>
  <si>
    <t>CP</t>
  </si>
  <si>
    <t>Period ended</t>
  </si>
  <si>
    <t>CP and PY</t>
  </si>
  <si>
    <t>07/01/2019</t>
  </si>
  <si>
    <t>09/30/2019</t>
  </si>
  <si>
    <t>Period Covered @{c1Inputpanel1.DateFr} - @{c1Inputpanel1.DateTo}</t>
  </si>
  <si>
    <t>SUB-TOTALS</t>
  </si>
  <si>
    <t>ACCOUNT LISTINGS - RAW DATA</t>
  </si>
  <si>
    <t>ACCOUNT LISTINGS</t>
  </si>
  <si>
    <t>TRIAL BALANCES - RAW DATA</t>
  </si>
  <si>
    <t>Year Ended</t>
  </si>
  <si>
    <t>January 1</t>
  </si>
  <si>
    <t>Acct Code</t>
  </si>
  <si>
    <t>Jan. 1 Balances</t>
  </si>
  <si>
    <t>_HideMe</t>
  </si>
  <si>
    <t>_xxxDeleteThis</t>
  </si>
  <si>
    <t>DATE INFO</t>
  </si>
  <si>
    <t>YTD and PY</t>
  </si>
  <si>
    <t>Prior year endate</t>
  </si>
  <si>
    <t>Beginning Balance</t>
  </si>
  <si>
    <t>Ending Balance</t>
  </si>
  <si>
    <t>NormalCY_Beginning</t>
  </si>
  <si>
    <t>NOTES TO FS - Permanent Accounts</t>
  </si>
  <si>
    <t>NOTES TO FS - Nominal Accounts</t>
  </si>
  <si>
    <t>NormalCY_Beginning, NormalEndingBalances</t>
  </si>
  <si>
    <t>TrialBalance9</t>
  </si>
  <si>
    <t>WithNote='Y' AND Nominal=0</t>
  </si>
  <si>
    <t>WithNote='Y' AND Nominal=1</t>
  </si>
  <si>
    <t>NormalNetBalance</t>
  </si>
  <si>
    <t>NormalNetBalance, NormalEndingBalances</t>
  </si>
  <si>
    <t>Schedule of Financial Soundness Indicators</t>
  </si>
  <si>
    <t>Financial Soundness Indicators</t>
  </si>
  <si>
    <t>Formula</t>
  </si>
  <si>
    <t>Liquidity:</t>
  </si>
  <si>
    <t xml:space="preserve">    Current Ratio</t>
  </si>
  <si>
    <t>Current Assets/Current Liability</t>
  </si>
  <si>
    <t>Solvency:</t>
  </si>
  <si>
    <t xml:space="preserve">    Debt-to-Equity Ratio</t>
  </si>
  <si>
    <t>Total Liabilities/Total Equity</t>
  </si>
  <si>
    <t>Asset-to-equity:</t>
  </si>
  <si>
    <t xml:space="preserve">    Asset-to-Equity ratio</t>
  </si>
  <si>
    <t>Total Assets/Total Equity</t>
  </si>
  <si>
    <t>Interest-rate-coverage:</t>
  </si>
  <si>
    <t xml:space="preserve">    *Interest-rate-coverage ratio</t>
  </si>
  <si>
    <t>Profit Before Tax/Finance Costs</t>
  </si>
  <si>
    <t>Profitability:</t>
  </si>
  <si>
    <t xml:space="preserve">    Return-on-investment</t>
  </si>
  <si>
    <t>Net Income/Average Capital Stock</t>
  </si>
  <si>
    <t xml:space="preserve">    *The Company has no existing interest-bearing loans as of the given period.</t>
  </si>
  <si>
    <t>Current Ratio</t>
  </si>
  <si>
    <t>Asset to equity ratio</t>
  </si>
  <si>
    <t xml:space="preserve">   Interest-rate-coverage ratio</t>
  </si>
  <si>
    <t>LOAN</t>
  </si>
  <si>
    <t>Loans Payable - Current</t>
  </si>
  <si>
    <t>LOAN2</t>
  </si>
  <si>
    <t>Loans Payable - Non-current</t>
  </si>
  <si>
    <t>Proceeds (Payment) on Interest Bearing Loans</t>
  </si>
  <si>
    <t>Inc/Dec</t>
  </si>
  <si>
    <t>Tax Rate</t>
  </si>
  <si>
    <t>%</t>
  </si>
  <si>
    <t>x</t>
  </si>
  <si>
    <t>_DeleteRow</t>
  </si>
  <si>
    <t>Nominal=0</t>
  </si>
  <si>
    <t>PrimaryKey</t>
  </si>
  <si>
    <t>Column4</t>
  </si>
  <si>
    <t>Column5</t>
  </si>
  <si>
    <t>PrimaryGroupKey</t>
  </si>
  <si>
    <t>Table will be filled-up based on primary key</t>
  </si>
  <si>
    <t>If a primary key is not found, this will be used as the group key. Provide enough blank group rows by adding group key value no primary key. Note: "xxx" is reserved as header/footer for the group</t>
  </si>
  <si>
    <t>To hide a row, if there's no record found, you must add a column in the table named "_HideRow". In each row put a value of "x" if you want to hide the row when there is no matching record.</t>
  </si>
  <si>
    <t xml:space="preserve">Add a value in any column "@ConvertFormulaToValue" if you want T10 to convert formula to value. Put a comment with a value of "T10ColumnFormula" on the cell if you want the cell to retain the formula. Put a comment at the first row of the column with a column of "T10ColumnFormula" if you want all the formula within the column to be retained. </t>
  </si>
  <si>
    <t>To delete comments found in a column, add a comment with a value of "@T10DeleteComment" on the first row on each column. To delete individual comment, add a comment value of "T10DeleteComment", make sure this comment is not on the first row; otherwise, it will delete all coments found with that column</t>
  </si>
  <si>
    <t>To delete a column, put a value on a cell "@DeleteThisColumn" on the first row on each column. It is recommended to just hide a column instead of deleting</t>
  </si>
  <si>
    <t>Working with comments.</t>
  </si>
  <si>
    <t>The following comments are used by the system when generating the final excel result.</t>
  </si>
  <si>
    <t>_HideThisRow = the row will always be hidden. The comment must be placed at the 1st column. This is usualy used for table headers where you want it to be hidden on the final result</t>
  </si>
  <si>
    <t xml:space="preserve">_HideThisColumn = the column will always be hidden. The comment must be placed on the first row. </t>
  </si>
  <si>
    <t>_HideRow = the row will be hidden if the value is "Y". The comment can be placed in any column. This is usually used when you want to hide a row based on column formula. See PayslipCompact.xlsx sample</t>
  </si>
  <si>
    <t xml:space="preserve">_HideColumn = the column will be hidden if there's no value in any cell within the column is filled by the system. The comment must be placed in the first column. </t>
  </si>
  <si>
    <t xml:space="preserve">                       See CollectionReportFX.xlsx sample. If there is no PWD Discount, the column will be hidden</t>
  </si>
  <si>
    <t xml:space="preserve">                  Note: _HideRow as a table header is evaluated only when the table is being filled-up. Sometimes you need to hide row based on column formula or when two tables are present on the same row.</t>
  </si>
  <si>
    <t>_HideTheseColumns =  hide all succeeding columns. This should be placed on the first row of the column where you want to hide all columns starting the the column where this comment is placed.</t>
  </si>
  <si>
    <t>_DeleteComment = add this to your comment to delete the whole comment in the final result</t>
  </si>
  <si>
    <t>This schema is applied to Sheet -&gt; IS (2) where the excel table TrialBalance6 is located</t>
  </si>
  <si>
    <t>This is the schema for table Trial Balance inside the worksheet TB</t>
  </si>
  <si>
    <t xml:space="preserve">Y = additional rows will be added/inserted at the end of the table. Table will be resized automatically. </t>
  </si>
  <si>
    <t>TrialBalance2</t>
  </si>
  <si>
    <t>The name of the company</t>
  </si>
  <si>
    <t>The TIN of the Company</t>
  </si>
  <si>
    <t>The Address of the company</t>
  </si>
  <si>
    <t>*Global variables that are usually used when generated the report. They start with '@</t>
  </si>
  <si>
    <t>CoName</t>
  </si>
  <si>
    <t>CoFormattedTIN</t>
  </si>
  <si>
    <t>CoAddress</t>
  </si>
  <si>
    <t>Period Covered: @{c1Inputpanel1.DateFr} - @{c1Inputpanel1.DateTo} **</t>
  </si>
  <si>
    <t>@CoName *</t>
  </si>
  <si>
    <t>SUB-TOTALS ***</t>
  </si>
  <si>
    <t>*** The SUB-TOTALS Above are automatically adjusted snce the system uses insert row when the table rows are not sufficient</t>
  </si>
  <si>
    <t>** Period Covered:  = their values will be taken from the UI InputPanel</t>
  </si>
  <si>
    <t>@CoFormattedTIN *</t>
  </si>
  <si>
    <t>@CoAddress *</t>
  </si>
  <si>
    <t>This is a simple sample of Excel Template where the datatable records from the system are pushed/transferred to the Excel table.</t>
  </si>
  <si>
    <t>The Excel table must have the same name as the datatable generated from the system. In this sample they have both the same TrialBalance name. All columns with the same names are copied</t>
  </si>
  <si>
    <t>Rows are inserted into the last row of the excel table to accommodate the source table records</t>
  </si>
  <si>
    <t>To check this template at work. Run the GL-&gt; Reports -&gt; FS-Basic and choose this template before generating the report</t>
  </si>
  <si>
    <t>This is the schema is applied to table TrialBalance2 located inside the worksheet TB</t>
  </si>
  <si>
    <t>Grand Totals are also added using the GrandTotalColumnName below</t>
  </si>
  <si>
    <t>Sub-Total for each OrderFaceID is added. See Group1Key below to implement grouping with sub-total</t>
  </si>
  <si>
    <t>T10 uses the table name in mapping the source data and the excel table. To fill-up several excel tables with one data source, just affix numeric value from the table name.. Ex: TrialBalance2 = this will still use the table TrialBalance</t>
  </si>
  <si>
    <t>Sheets with name starting with "_delete" or "_hide" will be deleted or hide, respectively. Since this is just a schema, we added _hide in its worksheet name to hide this sheet in the final result</t>
  </si>
  <si>
    <t>In this schema the records generated from the system are pushed into the excel table.  However, since the value of the AddNewRow is N, the excel table is not adjusted but the records are copied below the table.</t>
  </si>
  <si>
    <t>Y = will fill the table with record starting after the last table row.</t>
  </si>
  <si>
    <t>This is the schema is applied to table TrialBalance3 located inside the worksheet BS</t>
  </si>
  <si>
    <t>DataFiler "Nominal=0" is added to filter non-nominal accounts for the BS</t>
  </si>
  <si>
    <t>GroupBy "AccountFaceID" is set to group or summarize entries for each AccountFaceID</t>
  </si>
  <si>
    <t>DataFiler "Nominal=1" is added to filter nominal accounts for the IS</t>
  </si>
  <si>
    <t>This is the schema is applied to table TrialBalance6 located inside the worksheet IS (2)</t>
  </si>
  <si>
    <t xml:space="preserve">PrimaryKey is added to fill-up the excel based on PrimaryKey. If the primary key is not found, the PrimaryGroupKey will be used. </t>
  </si>
  <si>
    <t>PrimaryGroupKey is added to fill-up the excel based on group key when a primary key is not found. You must provide enough PrimaryGroupKey with blank PrimaryKey to accommodate those unmatched records</t>
  </si>
  <si>
    <t>The PrimaryGroupKey and PrimaryKey columns on worksheet IS(2) are hidden and located at column C and D</t>
  </si>
  <si>
    <t>You can unhide the columns and rows to understand better the template. Create a backup copy first before changing the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</si>
</sst>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1" formatCode="_(* #,##0_);_(* \(#,##0\);_(* &quot;-&quot;_);_(@_)"/>
    <numFmt numFmtId="43" formatCode="_(* #,##0.00_);_(* \(#,##0.00\);_(* &quot;-&quot;??_);_(@_)"/>
    <numFmt numFmtId="164" formatCode="_-* #,##0_-;\-* #,##0_-;_-* &quot;-&quot;_-;_-@_-"/>
    <numFmt numFmtId="165" formatCode="_-* #,##0.00_-;\-* #,##0.00_-;_-* &quot;-&quot;??_-;_-@_-"/>
    <numFmt numFmtId="166" formatCode="mm/dd/yy;@"/>
    <numFmt numFmtId="167" formatCode="_(* #,##0_);_(* \(#,##0\);_(* &quot;-&quot;??_);_(@_)"/>
    <numFmt numFmtId="168" formatCode="0.0%"/>
    <numFmt numFmtId="169" formatCode="0_)"/>
    <numFmt numFmtId="170" formatCode="General_)"/>
    <numFmt numFmtId="171" formatCode="&quot;$&quot;#,##0_);\(&quot;$&quot;#,##0\)"/>
    <numFmt numFmtId="172" formatCode="&quot;$&quot;#,##0.0_);\(&quot;$&quot;#,##0.0\)"/>
    <numFmt numFmtId="173" formatCode="_(&quot;$&quot;* #,##0.00_);_(&quot;$&quot;* \(#,##0.00\);_(&quot;$&quot;* &quot;-&quot;??_);_(@_)"/>
    <numFmt numFmtId="174" formatCode="_([$€]* #,##0.00_);_([$€]* \(#,##0.00\);_([$€]* &quot;-&quot;??_);_(@_)"/>
    <numFmt numFmtId="175" formatCode="_(&quot;$&quot;* #,##0_);_(&quot;$&quot;* \(#,##0\);_(&quot;$&quot;* &quot;-&quot;_);_(@_)"/>
    <numFmt numFmtId="176" formatCode="&quot;$&quot;#,##0_);[Red]\(&quot;$&quot;#,##0\)"/>
    <numFmt numFmtId="177" formatCode="&quot;$&quot;#,##0.00_);[Red]\(&quot;$&quot;#,##0.00\)"/>
    <numFmt numFmtId="178" formatCode="_-&quot;$&quot;* #,##0.00_-;\-&quot;$&quot;* #,##0.00_-;_-&quot;$&quot;* &quot;-&quot;??_-;_-@_-"/>
    <numFmt numFmtId="179" formatCode="&quot;$&quot;#,##0.00;[Red]\-&quot;$&quot;#,##0.00"/>
    <numFmt numFmtId="180" formatCode="0_);\(0\)"/>
    <numFmt numFmtId="181" formatCode="[$-3409]mmmm\ dd\,\ yyyy;@"/>
    <numFmt numFmtId="182" formatCode="[$-409]d\-mmm\-yy;@"/>
  </numFmts>
  <fonts count="81">
    <font>
      <sz val="11"/>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sz val="8"/>
      <color theme="1"/>
      <name val="Arial"/>
      <family val="2"/>
    </font>
    <font>
      <sz val="11"/>
      <color theme="1"/>
      <name val="Arial"/>
      <family val="2"/>
    </font>
    <font>
      <b/>
      <sz val="8"/>
      <color theme="1"/>
      <name val="Arial"/>
      <family val="2"/>
    </font>
    <font>
      <b/>
      <sz val="10"/>
      <color theme="1"/>
      <name val="Arial"/>
      <family val="2"/>
    </font>
    <font>
      <i/>
      <sz val="8"/>
      <color theme="1"/>
      <name val="Arial"/>
      <family val="2"/>
    </font>
    <font>
      <i/>
      <sz val="10"/>
      <color theme="4" tint="-0.249977111117893"/>
      <name val="Arial"/>
      <family val="2"/>
    </font>
    <font>
      <sz val="10"/>
      <name val="Arial"/>
      <family val="2"/>
    </font>
    <font>
      <b/>
      <sz val="11"/>
      <name val="Calibri"/>
      <family val="2"/>
    </font>
    <font>
      <sz val="11"/>
      <name val="Calibri"/>
      <family val="2"/>
    </font>
    <font>
      <sz val="11"/>
      <name val="Calibri"/>
      <family val="2"/>
    </font>
    <font>
      <sz val="11"/>
      <name val="Calibri"/>
      <family val="2"/>
      <scheme val="minor"/>
    </font>
    <font>
      <b/>
      <sz val="11"/>
      <name val="Calibri"/>
      <family val="2"/>
      <scheme val="minor"/>
    </font>
    <font>
      <sz val="8"/>
      <color theme="1"/>
      <name val="Arial"/>
      <family val="2"/>
    </font>
    <font>
      <sz val="8"/>
      <name val="Calibri"/>
      <family val="2"/>
    </font>
    <font>
      <sz val="8"/>
      <name val="Calibri"/>
      <family val="2"/>
      <scheme val="minor"/>
    </font>
    <font>
      <sz val="8"/>
      <name val="Arial"/>
      <family val="2"/>
    </font>
    <font>
      <sz val="10"/>
      <name val="Prestige Elite"/>
      <family val="1"/>
    </font>
    <font>
      <sz val="8.5"/>
      <name val="LinePrinter"/>
      <family val="2"/>
    </font>
    <font>
      <sz val="10"/>
      <name val="MS Sans Serif"/>
      <family val="2"/>
    </font>
    <font>
      <sz val="10"/>
      <name val="Courier"/>
      <family val="3"/>
    </font>
    <font>
      <sz val="12"/>
      <name val="Times New Roman"/>
      <family val="1"/>
    </font>
    <font>
      <sz val="12"/>
      <name val="Courier"/>
      <family val="3"/>
    </font>
    <font>
      <sz val="8"/>
      <name val="Helv"/>
      <family val="2"/>
    </font>
    <font>
      <sz val="11"/>
      <name val="Times New Roman"/>
      <family val="1"/>
    </font>
    <font>
      <sz val="10"/>
      <name val="Times New Roman"/>
      <family val="1"/>
    </font>
    <font>
      <sz val="10"/>
      <name val="Helv"/>
      <family val="2"/>
    </font>
    <font>
      <sz val="12"/>
      <name val="ｷsｲﾓｩ愰 "/>
      <family val="1"/>
    </font>
    <font>
      <sz val="8"/>
      <name val="Times New Roman"/>
      <family val="1"/>
    </font>
    <font>
      <sz val="11"/>
      <name val="CG Times"/>
      <family val="1"/>
    </font>
    <font>
      <sz val="12"/>
      <name val="·s²Ó©úÅé"/>
      <family val="1"/>
    </font>
    <font>
      <b/>
      <sz val="10"/>
      <name val="Helv"/>
      <family val="2"/>
    </font>
    <font>
      <sz val="10"/>
      <name val="Garamond"/>
      <family val="1"/>
    </font>
    <font>
      <sz val="14"/>
      <name val="Cordia New"/>
      <family val="2"/>
    </font>
    <font>
      <b/>
      <sz val="12"/>
      <name val="Helv"/>
      <family val="2"/>
    </font>
    <font>
      <b/>
      <sz val="12"/>
      <name val="Arial"/>
      <family val="2"/>
    </font>
    <font>
      <b/>
      <sz val="11"/>
      <name val="Helv"/>
      <family val="2"/>
    </font>
    <font>
      <sz val="12"/>
      <color theme="1"/>
      <name val="Garamond"/>
      <family val="2"/>
    </font>
    <font>
      <sz val="11"/>
      <name val="‚l‚r –¾’©"/>
    </font>
    <font>
      <sz val="9"/>
      <name val="Arial MT"/>
      <family val="2"/>
    </font>
    <font>
      <u/>
      <sz val="10"/>
      <name val="Prestige Elite"/>
      <family val="1"/>
    </font>
    <font>
      <u/>
      <sz val="10"/>
      <color indexed="12"/>
      <name val="MS Sans Serif"/>
      <family val="2"/>
    </font>
    <font>
      <u/>
      <sz val="10"/>
      <color indexed="36"/>
      <name val="MS Sans Serif"/>
      <family val="2"/>
    </font>
    <font>
      <u/>
      <sz val="10"/>
      <color indexed="12"/>
      <name val="ＭＳ Ｐゴシック"/>
      <family val="3"/>
    </font>
    <font>
      <sz val="11"/>
      <name val="｢ﾛ｢・｢ﾞ????"/>
      <family val="3"/>
    </font>
    <font>
      <sz val="11"/>
      <name val="ＭＳ Ｐゴシック"/>
      <family val="3"/>
    </font>
    <font>
      <u/>
      <sz val="10"/>
      <color indexed="14"/>
      <name val="ＭＳ Ｐゴシック"/>
      <family val="3"/>
    </font>
    <font>
      <sz val="8"/>
      <name val="Calibri"/>
      <family val="2"/>
    </font>
    <font>
      <sz val="11"/>
      <name val="Calibri"/>
      <family val="2"/>
      <scheme val="minor"/>
    </font>
    <font>
      <sz val="11"/>
      <name val="Calibri"/>
      <family val="2"/>
      <scheme val="minor"/>
    </font>
    <font>
      <sz val="11"/>
      <name val="Calibri"/>
      <family val="2"/>
      <scheme val="minor"/>
    </font>
    <font>
      <b/>
      <sz val="8"/>
      <name val="Calibri"/>
      <family val="2"/>
    </font>
    <font>
      <i/>
      <sz val="9"/>
      <name val="Calibri"/>
      <family val="2"/>
      <scheme val="minor"/>
    </font>
    <font>
      <b/>
      <sz val="8"/>
      <name val="Arial"/>
      <family val="2"/>
    </font>
    <font>
      <b/>
      <sz val="9"/>
      <name val="Arial"/>
      <family val="2"/>
    </font>
    <font>
      <b/>
      <sz val="9"/>
      <color theme="1"/>
      <name val="Arial"/>
      <family val="2"/>
    </font>
    <font>
      <sz val="9"/>
      <name val="Calibri"/>
      <family val="2"/>
    </font>
    <font>
      <b/>
      <sz val="9"/>
      <name val="Calibri"/>
      <family val="2"/>
    </font>
    <font>
      <sz val="11"/>
      <name val="Calibri"/>
      <family val="2"/>
      <scheme val="minor"/>
    </font>
    <font>
      <sz val="8"/>
      <name val="Calibri"/>
      <family val="2"/>
    </font>
    <font>
      <sz val="9"/>
      <name val="Calibri"/>
      <family val="2"/>
      <scheme val="minor"/>
    </font>
    <font>
      <sz val="11"/>
      <name val="Calibri"/>
      <family val="2"/>
      <scheme val="minor"/>
    </font>
    <font>
      <sz val="11"/>
      <name val="Calibri"/>
      <family val="2"/>
    </font>
    <font>
      <b/>
      <sz val="10"/>
      <name val="Arial"/>
      <family val="2"/>
    </font>
    <font>
      <b/>
      <sz val="11"/>
      <color rgb="FF000000"/>
      <name val="Calibri"/>
      <family val="2"/>
    </font>
    <font>
      <sz val="11"/>
      <color rgb="FF000000"/>
      <name val="Calibri"/>
      <family val="2"/>
    </font>
    <font>
      <sz val="11"/>
      <color rgb="FFFF0000"/>
      <name val="Calibri"/>
      <family val="2"/>
    </font>
    <font>
      <b/>
      <sz val="8"/>
      <color rgb="FFFF0000"/>
      <name val="Arial"/>
      <family val="2"/>
    </font>
    <font>
      <sz val="10"/>
      <color rgb="FFFF0000"/>
      <name val="Arial"/>
      <family val="2"/>
    </font>
    <font>
      <sz val="9"/>
      <color rgb="FFFF0000"/>
      <name val="Calibri"/>
      <family val="2"/>
      <scheme val="minor"/>
    </font>
    <font>
      <sz val="9"/>
      <color indexed="81"/>
      <name val="Tahoma"/>
      <family val="2"/>
    </font>
    <font>
      <b/>
      <sz val="9"/>
      <color indexed="81"/>
      <name val="Tahoma"/>
      <family val="2"/>
    </font>
    <font>
      <sz val="10"/>
      <color theme="1"/>
      <name val="Arial"/>
      <family val="2"/>
    </font>
    <font>
      <sz val="8"/>
      <color theme="1"/>
      <name val="Arial"/>
      <family val="2"/>
    </font>
    <font>
      <sz val="11"/>
      <name val="Calibri"/>
      <scheme val="minor"/>
    </font>
    <font>
      <b/>
      <sz val="9"/>
      <color indexed="81"/>
      <name val="Tahoma"/>
      <charset val="1"/>
    </font>
  </fonts>
  <fills count="4">
    <fill>
      <patternFill patternType="none"/>
    </fill>
    <fill>
      <patternFill patternType="gray125"/>
    </fill>
    <fill>
      <patternFill patternType="solid">
        <fgColor theme="4" tint="0.79998168889431442"/>
        <bgColor theme="4" tint="0.79998168889431442"/>
      </patternFill>
    </fill>
    <fill>
      <patternFill patternType="solid">
        <fgColor indexed="9"/>
        <bgColor indexed="64"/>
      </patternFill>
    </fill>
  </fills>
  <borders count="15">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83">
    <xf numFmtId="0" fontId="0" fillId="0" borderId="0"/>
    <xf numFmtId="0" fontId="4" fillId="0" borderId="0"/>
    <xf numFmtId="43" fontId="4" fillId="0" borderId="0" applyFont="0" applyFill="0" applyBorder="0" applyAlignment="0" applyProtection="0"/>
    <xf numFmtId="43" fontId="12" fillId="0" borderId="0"/>
    <xf numFmtId="43" fontId="15"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9" fontId="22" fillId="0" borderId="0"/>
    <xf numFmtId="168" fontId="23" fillId="0" borderId="0"/>
    <xf numFmtId="10" fontId="23" fillId="0" borderId="0"/>
    <xf numFmtId="0" fontId="24" fillId="0" borderId="0"/>
    <xf numFmtId="37" fontId="25" fillId="0" borderId="0"/>
    <xf numFmtId="37" fontId="25" fillId="0" borderId="0"/>
    <xf numFmtId="0" fontId="24" fillId="0" borderId="0"/>
    <xf numFmtId="0" fontId="26" fillId="0" borderId="0"/>
    <xf numFmtId="0" fontId="26" fillId="0" borderId="0"/>
    <xf numFmtId="0" fontId="24" fillId="0" borderId="0"/>
    <xf numFmtId="169" fontId="27" fillId="0" borderId="0"/>
    <xf numFmtId="170" fontId="28" fillId="0" borderId="0"/>
    <xf numFmtId="0" fontId="24" fillId="0" borderId="0"/>
    <xf numFmtId="170" fontId="28" fillId="0" borderId="0"/>
    <xf numFmtId="37" fontId="27" fillId="0" borderId="0"/>
    <xf numFmtId="37" fontId="27" fillId="0" borderId="0"/>
    <xf numFmtId="169" fontId="27" fillId="0" borderId="0"/>
    <xf numFmtId="0" fontId="29" fillId="0" borderId="0"/>
    <xf numFmtId="0" fontId="26" fillId="0" borderId="0"/>
    <xf numFmtId="0" fontId="24" fillId="0" borderId="0"/>
    <xf numFmtId="0" fontId="26" fillId="0" borderId="0"/>
    <xf numFmtId="0" fontId="26" fillId="0" borderId="0"/>
    <xf numFmtId="0" fontId="24" fillId="0" borderId="0"/>
    <xf numFmtId="169" fontId="27" fillId="0" borderId="0"/>
    <xf numFmtId="0" fontId="26" fillId="0" borderId="0"/>
    <xf numFmtId="0" fontId="26" fillId="0" borderId="0"/>
    <xf numFmtId="0" fontId="26" fillId="0" borderId="0"/>
    <xf numFmtId="0" fontId="26" fillId="0" borderId="0"/>
    <xf numFmtId="37" fontId="27" fillId="0" borderId="0"/>
    <xf numFmtId="169" fontId="25" fillId="0" borderId="0"/>
    <xf numFmtId="169" fontId="27" fillId="0" borderId="0"/>
    <xf numFmtId="37" fontId="27" fillId="0" borderId="0"/>
    <xf numFmtId="37" fontId="25" fillId="0" borderId="0"/>
    <xf numFmtId="0" fontId="26" fillId="0" borderId="0"/>
    <xf numFmtId="169" fontId="27" fillId="0" borderId="0"/>
    <xf numFmtId="170" fontId="25" fillId="0" borderId="0"/>
    <xf numFmtId="0" fontId="24" fillId="0" borderId="0"/>
    <xf numFmtId="0" fontId="26" fillId="0" borderId="0"/>
    <xf numFmtId="0" fontId="24" fillId="0" borderId="0"/>
    <xf numFmtId="0" fontId="26" fillId="0" borderId="0"/>
    <xf numFmtId="0" fontId="24" fillId="0" borderId="0"/>
    <xf numFmtId="169" fontId="25" fillId="0" borderId="0"/>
    <xf numFmtId="0" fontId="24" fillId="0" borderId="0"/>
    <xf numFmtId="0" fontId="26" fillId="0" borderId="0"/>
    <xf numFmtId="37" fontId="25" fillId="0" borderId="0"/>
    <xf numFmtId="37" fontId="25" fillId="0" borderId="0"/>
    <xf numFmtId="37" fontId="25" fillId="0" borderId="0"/>
    <xf numFmtId="37" fontId="25" fillId="0" borderId="0"/>
    <xf numFmtId="0" fontId="26" fillId="0" borderId="0"/>
    <xf numFmtId="0" fontId="26" fillId="0" borderId="0"/>
    <xf numFmtId="0" fontId="24" fillId="0" borderId="0"/>
    <xf numFmtId="0" fontId="2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2" fillId="0" borderId="0"/>
    <xf numFmtId="0" fontId="12" fillId="0" borderId="0"/>
    <xf numFmtId="0" fontId="24" fillId="0" borderId="0"/>
    <xf numFmtId="0" fontId="26" fillId="0" borderId="0"/>
    <xf numFmtId="170" fontId="30" fillId="0" borderId="0"/>
    <xf numFmtId="0" fontId="26" fillId="0" borderId="0"/>
    <xf numFmtId="0" fontId="24" fillId="0" borderId="0"/>
    <xf numFmtId="0" fontId="12" fillId="0" borderId="0"/>
    <xf numFmtId="0" fontId="12" fillId="0" borderId="0"/>
    <xf numFmtId="0" fontId="12" fillId="0" borderId="0"/>
    <xf numFmtId="0" fontId="12" fillId="0" borderId="0"/>
    <xf numFmtId="170" fontId="25" fillId="0" borderId="0"/>
    <xf numFmtId="170" fontId="27" fillId="0" borderId="0"/>
    <xf numFmtId="170" fontId="31" fillId="0" borderId="0"/>
    <xf numFmtId="170" fontId="28" fillId="0" borderId="0"/>
    <xf numFmtId="170" fontId="28" fillId="0" borderId="0"/>
    <xf numFmtId="0" fontId="26" fillId="0" borderId="0"/>
    <xf numFmtId="169" fontId="27" fillId="0" borderId="0"/>
    <xf numFmtId="0" fontId="26" fillId="0" borderId="0"/>
    <xf numFmtId="169" fontId="30" fillId="0" borderId="0"/>
    <xf numFmtId="37" fontId="25" fillId="0" borderId="0"/>
    <xf numFmtId="37" fontId="25" fillId="0" borderId="0"/>
    <xf numFmtId="37" fontId="25" fillId="0" borderId="0"/>
    <xf numFmtId="37" fontId="25" fillId="0" borderId="0"/>
    <xf numFmtId="0" fontId="24" fillId="0" borderId="0"/>
    <xf numFmtId="0" fontId="24" fillId="0" borderId="0"/>
    <xf numFmtId="0" fontId="24" fillId="0" borderId="0"/>
    <xf numFmtId="0" fontId="24" fillId="0" borderId="0"/>
    <xf numFmtId="0" fontId="32" fillId="0" borderId="0"/>
    <xf numFmtId="0" fontId="32" fillId="0" borderId="0"/>
    <xf numFmtId="0" fontId="32" fillId="0" borderId="0"/>
    <xf numFmtId="0" fontId="32" fillId="0" borderId="0"/>
    <xf numFmtId="0" fontId="26" fillId="0" borderId="0"/>
    <xf numFmtId="170" fontId="30" fillId="0" borderId="0"/>
    <xf numFmtId="0" fontId="26" fillId="0" borderId="0"/>
    <xf numFmtId="0" fontId="26" fillId="0" borderId="0"/>
    <xf numFmtId="0" fontId="26" fillId="0" borderId="0"/>
    <xf numFmtId="37" fontId="27" fillId="0" borderId="0"/>
    <xf numFmtId="170" fontId="28" fillId="0" borderId="0"/>
    <xf numFmtId="170" fontId="25" fillId="0" borderId="0"/>
    <xf numFmtId="0" fontId="26" fillId="0" borderId="0"/>
    <xf numFmtId="0" fontId="26" fillId="0" borderId="0"/>
    <xf numFmtId="0" fontId="12" fillId="0" borderId="0"/>
    <xf numFmtId="0" fontId="12" fillId="0" borderId="0"/>
    <xf numFmtId="169" fontId="25" fillId="0" borderId="0"/>
    <xf numFmtId="0" fontId="12" fillId="0" borderId="0"/>
    <xf numFmtId="0" fontId="12" fillId="0" borderId="0"/>
    <xf numFmtId="0" fontId="24" fillId="0" borderId="0"/>
    <xf numFmtId="0" fontId="24" fillId="0" borderId="0"/>
    <xf numFmtId="0" fontId="24" fillId="0" borderId="0"/>
    <xf numFmtId="0" fontId="26" fillId="0" borderId="0"/>
    <xf numFmtId="37" fontId="27" fillId="0" borderId="0"/>
    <xf numFmtId="170" fontId="30" fillId="0" borderId="0"/>
    <xf numFmtId="0" fontId="26" fillId="0" borderId="0"/>
    <xf numFmtId="0" fontId="24" fillId="0" borderId="0"/>
    <xf numFmtId="169" fontId="25" fillId="0" borderId="0"/>
    <xf numFmtId="0" fontId="26" fillId="0" borderId="0"/>
    <xf numFmtId="0" fontId="24" fillId="0" borderId="0"/>
    <xf numFmtId="170" fontId="25" fillId="0" borderId="0"/>
    <xf numFmtId="37" fontId="33" fillId="0" borderId="0"/>
    <xf numFmtId="170" fontId="33" fillId="0" borderId="0"/>
    <xf numFmtId="0" fontId="24" fillId="0" borderId="0"/>
    <xf numFmtId="0" fontId="26" fillId="0" borderId="0"/>
    <xf numFmtId="0" fontId="24" fillId="0" borderId="0"/>
    <xf numFmtId="0" fontId="26" fillId="0" borderId="0"/>
    <xf numFmtId="0" fontId="24" fillId="0" borderId="0"/>
    <xf numFmtId="0" fontId="24" fillId="0" borderId="0"/>
    <xf numFmtId="0" fontId="24" fillId="0" borderId="0"/>
    <xf numFmtId="0" fontId="24" fillId="0" borderId="0"/>
    <xf numFmtId="37" fontId="30" fillId="0" borderId="0"/>
    <xf numFmtId="169" fontId="25" fillId="0" borderId="0"/>
    <xf numFmtId="0" fontId="24" fillId="0" borderId="0"/>
    <xf numFmtId="169" fontId="27" fillId="0" borderId="0"/>
    <xf numFmtId="169" fontId="25" fillId="0" borderId="0"/>
    <xf numFmtId="169" fontId="25" fillId="0" borderId="0"/>
    <xf numFmtId="169" fontId="25" fillId="0" borderId="0"/>
    <xf numFmtId="0" fontId="12" fillId="0" borderId="0"/>
    <xf numFmtId="0" fontId="12" fillId="0" borderId="0"/>
    <xf numFmtId="169" fontId="27" fillId="0" borderId="0"/>
    <xf numFmtId="169" fontId="31" fillId="0" borderId="0"/>
    <xf numFmtId="169" fontId="27" fillId="0" borderId="0"/>
    <xf numFmtId="169" fontId="27" fillId="0" borderId="0"/>
    <xf numFmtId="169" fontId="27" fillId="0" borderId="0"/>
    <xf numFmtId="169" fontId="27" fillId="0" borderId="0"/>
    <xf numFmtId="0" fontId="24" fillId="0" borderId="0"/>
    <xf numFmtId="0" fontId="24" fillId="0" borderId="0"/>
    <xf numFmtId="0" fontId="24" fillId="0" borderId="0"/>
    <xf numFmtId="0" fontId="26" fillId="0" borderId="0"/>
    <xf numFmtId="0" fontId="24" fillId="0" borderId="0"/>
    <xf numFmtId="0" fontId="24" fillId="0" borderId="0"/>
    <xf numFmtId="171" fontId="31" fillId="0" borderId="0"/>
    <xf numFmtId="169" fontId="27" fillId="0" borderId="0"/>
    <xf numFmtId="170" fontId="31" fillId="0" borderId="0"/>
    <xf numFmtId="0" fontId="24" fillId="0" borderId="0"/>
    <xf numFmtId="0" fontId="32" fillId="0" borderId="0"/>
    <xf numFmtId="0" fontId="24" fillId="0" borderId="0"/>
    <xf numFmtId="0" fontId="12" fillId="0" borderId="0"/>
    <xf numFmtId="0" fontId="12" fillId="0" borderId="0"/>
    <xf numFmtId="169" fontId="27" fillId="0" borderId="0"/>
    <xf numFmtId="37" fontId="27" fillId="0" borderId="0"/>
    <xf numFmtId="0" fontId="26" fillId="0" borderId="0"/>
    <xf numFmtId="37" fontId="27" fillId="0" borderId="0"/>
    <xf numFmtId="37" fontId="27" fillId="0" borderId="0"/>
    <xf numFmtId="0" fontId="26" fillId="0" borderId="0"/>
    <xf numFmtId="37" fontId="27" fillId="0" borderId="0"/>
    <xf numFmtId="37" fontId="27" fillId="0" borderId="0"/>
    <xf numFmtId="0" fontId="26" fillId="0" borderId="0"/>
    <xf numFmtId="0" fontId="12" fillId="0" borderId="0"/>
    <xf numFmtId="0" fontId="12" fillId="0" borderId="0"/>
    <xf numFmtId="170" fontId="33" fillId="0" borderId="0"/>
    <xf numFmtId="37" fontId="31" fillId="0" borderId="0"/>
    <xf numFmtId="37" fontId="27" fillId="0" borderId="0"/>
    <xf numFmtId="170" fontId="27" fillId="0" borderId="0"/>
    <xf numFmtId="37" fontId="25" fillId="0" borderId="0"/>
    <xf numFmtId="169" fontId="25" fillId="0" borderId="0"/>
    <xf numFmtId="37" fontId="25" fillId="0" borderId="0"/>
    <xf numFmtId="0" fontId="24" fillId="0" borderId="0"/>
    <xf numFmtId="0" fontId="24" fillId="0" borderId="0"/>
    <xf numFmtId="0" fontId="24" fillId="0" borderId="0"/>
    <xf numFmtId="0" fontId="24" fillId="0" borderId="0"/>
    <xf numFmtId="169" fontId="25" fillId="0" borderId="0"/>
    <xf numFmtId="37" fontId="27" fillId="0" borderId="0"/>
    <xf numFmtId="37" fontId="27" fillId="0" borderId="0"/>
    <xf numFmtId="168" fontId="27" fillId="0" borderId="0"/>
    <xf numFmtId="37" fontId="27" fillId="0" borderId="0"/>
    <xf numFmtId="169" fontId="25" fillId="0" borderId="0"/>
    <xf numFmtId="0" fontId="26" fillId="0" borderId="0"/>
    <xf numFmtId="0" fontId="24" fillId="0" borderId="0"/>
    <xf numFmtId="0" fontId="24" fillId="0" borderId="0"/>
    <xf numFmtId="0" fontId="24" fillId="0" borderId="0"/>
    <xf numFmtId="0" fontId="26" fillId="0" borderId="0"/>
    <xf numFmtId="0" fontId="12" fillId="0" borderId="0"/>
    <xf numFmtId="0" fontId="12" fillId="0" borderId="0"/>
    <xf numFmtId="169" fontId="25" fillId="0" borderId="0"/>
    <xf numFmtId="169" fontId="27" fillId="0" borderId="0"/>
    <xf numFmtId="37" fontId="27" fillId="0" borderId="0"/>
    <xf numFmtId="0" fontId="32" fillId="0" borderId="0"/>
    <xf numFmtId="0" fontId="26" fillId="0" borderId="0"/>
    <xf numFmtId="170" fontId="33" fillId="0" borderId="0"/>
    <xf numFmtId="0" fontId="26" fillId="0" borderId="0"/>
    <xf numFmtId="169" fontId="27" fillId="0" borderId="0"/>
    <xf numFmtId="0" fontId="26" fillId="0" borderId="0"/>
    <xf numFmtId="0" fontId="24" fillId="0" borderId="0"/>
    <xf numFmtId="171" fontId="25" fillId="0" borderId="0"/>
    <xf numFmtId="0" fontId="26" fillId="0" borderId="0"/>
    <xf numFmtId="172" fontId="27" fillId="0" borderId="0"/>
    <xf numFmtId="169" fontId="27" fillId="0" borderId="0"/>
    <xf numFmtId="169" fontId="27" fillId="0" borderId="0"/>
    <xf numFmtId="169" fontId="27" fillId="0" borderId="0"/>
    <xf numFmtId="0" fontId="25" fillId="0" borderId="0"/>
    <xf numFmtId="169" fontId="27" fillId="0" borderId="0"/>
    <xf numFmtId="0" fontId="26" fillId="0" borderId="0"/>
    <xf numFmtId="168" fontId="27" fillId="0" borderId="0"/>
    <xf numFmtId="0" fontId="26" fillId="0" borderId="0"/>
    <xf numFmtId="0" fontId="26" fillId="0" borderId="0"/>
    <xf numFmtId="0" fontId="32" fillId="0" borderId="0"/>
    <xf numFmtId="170" fontId="27" fillId="0" borderId="0"/>
    <xf numFmtId="170" fontId="27" fillId="0" borderId="0"/>
    <xf numFmtId="0" fontId="26" fillId="0" borderId="0"/>
    <xf numFmtId="0" fontId="24" fillId="0" borderId="0"/>
    <xf numFmtId="37" fontId="25" fillId="0" borderId="0"/>
    <xf numFmtId="0" fontId="24" fillId="0" borderId="0"/>
    <xf numFmtId="0" fontId="26" fillId="0" borderId="0"/>
    <xf numFmtId="0" fontId="26" fillId="0" borderId="0"/>
    <xf numFmtId="170" fontId="27" fillId="0" borderId="0"/>
    <xf numFmtId="170" fontId="33" fillId="0" borderId="0"/>
    <xf numFmtId="0" fontId="24" fillId="0" borderId="0"/>
    <xf numFmtId="169" fontId="25" fillId="0" borderId="0"/>
    <xf numFmtId="169" fontId="25" fillId="0" borderId="0"/>
    <xf numFmtId="0" fontId="26" fillId="0" borderId="0"/>
    <xf numFmtId="37" fontId="30" fillId="0" borderId="0"/>
    <xf numFmtId="170" fontId="25" fillId="0" borderId="0"/>
    <xf numFmtId="0" fontId="26" fillId="0" borderId="0"/>
    <xf numFmtId="0" fontId="32" fillId="0" borderId="0"/>
    <xf numFmtId="170" fontId="25" fillId="0" borderId="0"/>
    <xf numFmtId="0" fontId="24" fillId="0" borderId="0"/>
    <xf numFmtId="170" fontId="31" fillId="0" borderId="0"/>
    <xf numFmtId="0" fontId="26" fillId="0" borderId="0"/>
    <xf numFmtId="0" fontId="24" fillId="0" borderId="0"/>
    <xf numFmtId="0" fontId="24" fillId="0" borderId="0"/>
    <xf numFmtId="0" fontId="24" fillId="0" borderId="0"/>
    <xf numFmtId="0" fontId="26" fillId="0" borderId="0"/>
    <xf numFmtId="169" fontId="25" fillId="0" borderId="0"/>
    <xf numFmtId="37" fontId="33" fillId="0" borderId="0"/>
    <xf numFmtId="0" fontId="12" fillId="0" borderId="0"/>
    <xf numFmtId="0" fontId="12" fillId="0" borderId="0"/>
    <xf numFmtId="170" fontId="25" fillId="0" borderId="0"/>
    <xf numFmtId="0" fontId="31" fillId="0" borderId="0"/>
    <xf numFmtId="0" fontId="31" fillId="0" borderId="0"/>
    <xf numFmtId="37" fontId="33" fillId="0" borderId="0"/>
    <xf numFmtId="170" fontId="25" fillId="0" borderId="0"/>
    <xf numFmtId="0" fontId="24" fillId="0" borderId="0"/>
    <xf numFmtId="0" fontId="24" fillId="0" borderId="0"/>
    <xf numFmtId="0" fontId="24" fillId="0" borderId="0"/>
    <xf numFmtId="0" fontId="26" fillId="0" borderId="0"/>
    <xf numFmtId="0" fontId="26" fillId="0" borderId="0"/>
    <xf numFmtId="0" fontId="26" fillId="0" borderId="0"/>
    <xf numFmtId="0" fontId="12" fillId="0" borderId="0"/>
    <xf numFmtId="0" fontId="26" fillId="0" borderId="0"/>
    <xf numFmtId="0" fontId="34" fillId="0" borderId="0"/>
    <xf numFmtId="0" fontId="24" fillId="0" borderId="0"/>
    <xf numFmtId="169" fontId="27" fillId="0" borderId="0"/>
    <xf numFmtId="170" fontId="31" fillId="0" borderId="0"/>
    <xf numFmtId="170" fontId="31" fillId="0" borderId="0"/>
    <xf numFmtId="0" fontId="24" fillId="0" borderId="0"/>
    <xf numFmtId="0" fontId="24" fillId="0" borderId="0"/>
    <xf numFmtId="0" fontId="24" fillId="0" borderId="0"/>
    <xf numFmtId="37" fontId="25" fillId="0" borderId="0"/>
    <xf numFmtId="169" fontId="27" fillId="0" borderId="0"/>
    <xf numFmtId="0" fontId="24" fillId="0" borderId="0"/>
    <xf numFmtId="0" fontId="26" fillId="0" borderId="0"/>
    <xf numFmtId="0" fontId="24" fillId="0" borderId="0"/>
    <xf numFmtId="37" fontId="27" fillId="0" borderId="0"/>
    <xf numFmtId="0" fontId="24" fillId="0" borderId="0"/>
    <xf numFmtId="169" fontId="25" fillId="0" borderId="0"/>
    <xf numFmtId="169" fontId="25" fillId="0" borderId="0"/>
    <xf numFmtId="0" fontId="24" fillId="0" borderId="0"/>
    <xf numFmtId="0" fontId="24" fillId="0" borderId="0"/>
    <xf numFmtId="0" fontId="24" fillId="0" borderId="0"/>
    <xf numFmtId="0" fontId="26" fillId="0" borderId="0"/>
    <xf numFmtId="169" fontId="25" fillId="0" borderId="0"/>
    <xf numFmtId="170" fontId="33" fillId="0" borderId="0"/>
    <xf numFmtId="0" fontId="26" fillId="0" borderId="0"/>
    <xf numFmtId="0" fontId="24" fillId="0" borderId="0"/>
    <xf numFmtId="0" fontId="24" fillId="0" borderId="0"/>
    <xf numFmtId="0" fontId="12" fillId="0" borderId="0"/>
    <xf numFmtId="0" fontId="12" fillId="0" borderId="0"/>
    <xf numFmtId="0" fontId="24" fillId="0" borderId="0"/>
    <xf numFmtId="0" fontId="24" fillId="0" borderId="0"/>
    <xf numFmtId="0" fontId="24" fillId="0" borderId="0"/>
    <xf numFmtId="0" fontId="24" fillId="0" borderId="0"/>
    <xf numFmtId="40" fontId="24" fillId="0" borderId="0"/>
    <xf numFmtId="40" fontId="24" fillId="0" borderId="0"/>
    <xf numFmtId="40" fontId="24" fillId="0" borderId="0"/>
    <xf numFmtId="38" fontId="24" fillId="0" borderId="0"/>
    <xf numFmtId="43" fontId="26" fillId="0" borderId="0"/>
    <xf numFmtId="43" fontId="26" fillId="0" borderId="0"/>
    <xf numFmtId="43" fontId="26" fillId="0" borderId="0"/>
    <xf numFmtId="43" fontId="26" fillId="0" borderId="0"/>
    <xf numFmtId="43" fontId="29" fillId="0" borderId="0"/>
    <xf numFmtId="43" fontId="26" fillId="0" borderId="0"/>
    <xf numFmtId="40" fontId="24" fillId="0" borderId="0"/>
    <xf numFmtId="43" fontId="26" fillId="0" borderId="0"/>
    <xf numFmtId="40" fontId="24" fillId="0" borderId="0"/>
    <xf numFmtId="43" fontId="26" fillId="0" borderId="0"/>
    <xf numFmtId="43" fontId="26" fillId="0" borderId="0"/>
    <xf numFmtId="43" fontId="26" fillId="0" borderId="0"/>
    <xf numFmtId="43" fontId="26" fillId="0" borderId="0"/>
    <xf numFmtId="43" fontId="26" fillId="0" borderId="0"/>
    <xf numFmtId="43" fontId="26" fillId="0" borderId="0"/>
    <xf numFmtId="40" fontId="24" fillId="0" borderId="0"/>
    <xf numFmtId="43" fontId="26" fillId="0" borderId="0"/>
    <xf numFmtId="43" fontId="26" fillId="0" borderId="0"/>
    <xf numFmtId="43" fontId="26" fillId="0" borderId="0"/>
    <xf numFmtId="43" fontId="26" fillId="0" borderId="0"/>
    <xf numFmtId="40" fontId="24" fillId="0" borderId="0"/>
    <xf numFmtId="40" fontId="24" fillId="0" borderId="0"/>
    <xf numFmtId="40" fontId="24" fillId="0" borderId="0"/>
    <xf numFmtId="40" fontId="24" fillId="0" borderId="0"/>
    <xf numFmtId="43" fontId="26" fillId="0" borderId="0"/>
    <xf numFmtId="43" fontId="26" fillId="0" borderId="0"/>
    <xf numFmtId="43" fontId="26" fillId="0" borderId="0"/>
    <xf numFmtId="40" fontId="24" fillId="0" borderId="0"/>
    <xf numFmtId="40" fontId="24" fillId="0" borderId="0"/>
    <xf numFmtId="40" fontId="24" fillId="0" borderId="0"/>
    <xf numFmtId="40" fontId="24" fillId="0" borderId="0"/>
    <xf numFmtId="40" fontId="24" fillId="0" borderId="0"/>
    <xf numFmtId="40" fontId="24" fillId="0" borderId="0"/>
    <xf numFmtId="40" fontId="24" fillId="0" borderId="0"/>
    <xf numFmtId="40" fontId="24" fillId="0" borderId="0"/>
    <xf numFmtId="40" fontId="24" fillId="0" borderId="0"/>
    <xf numFmtId="40" fontId="24" fillId="0" borderId="0"/>
    <xf numFmtId="43" fontId="12" fillId="0" borderId="0"/>
    <xf numFmtId="43" fontId="12" fillId="0" borderId="0"/>
    <xf numFmtId="40" fontId="24" fillId="0" borderId="0"/>
    <xf numFmtId="43" fontId="26" fillId="0" borderId="0"/>
    <xf numFmtId="43" fontId="26" fillId="0" borderId="0"/>
    <xf numFmtId="40" fontId="24" fillId="0" borderId="0"/>
    <xf numFmtId="43" fontId="12" fillId="0" borderId="0"/>
    <xf numFmtId="43" fontId="12" fillId="0" borderId="0"/>
    <xf numFmtId="165" fontId="12" fillId="0" borderId="0"/>
    <xf numFmtId="165" fontId="12" fillId="0" borderId="0"/>
    <xf numFmtId="40" fontId="24" fillId="0" borderId="0"/>
    <xf numFmtId="43" fontId="26" fillId="0" borderId="0"/>
    <xf numFmtId="40" fontId="24" fillId="0" borderId="0"/>
    <xf numFmtId="40" fontId="24" fillId="0" borderId="0"/>
    <xf numFmtId="40" fontId="24" fillId="0" borderId="0"/>
    <xf numFmtId="40" fontId="24" fillId="0" borderId="0"/>
    <xf numFmtId="165" fontId="32" fillId="0" borderId="0"/>
    <xf numFmtId="165" fontId="32" fillId="0" borderId="0"/>
    <xf numFmtId="165" fontId="32" fillId="0" borderId="0"/>
    <xf numFmtId="43" fontId="26" fillId="0" borderId="0"/>
    <xf numFmtId="43" fontId="26" fillId="0" borderId="0"/>
    <xf numFmtId="40" fontId="24" fillId="0" borderId="0"/>
    <xf numFmtId="43" fontId="26" fillId="0" borderId="0"/>
    <xf numFmtId="43" fontId="26" fillId="0" borderId="0"/>
    <xf numFmtId="43" fontId="12" fillId="0" borderId="0"/>
    <xf numFmtId="43" fontId="12" fillId="0" borderId="0"/>
    <xf numFmtId="43" fontId="12" fillId="0" borderId="0"/>
    <xf numFmtId="43" fontId="12" fillId="0" borderId="0"/>
    <xf numFmtId="40" fontId="24" fillId="0" borderId="0"/>
    <xf numFmtId="40" fontId="24" fillId="0" borderId="0"/>
    <xf numFmtId="40" fontId="24" fillId="0" borderId="0"/>
    <xf numFmtId="43" fontId="26" fillId="0" borderId="0"/>
    <xf numFmtId="43" fontId="26" fillId="0" borderId="0"/>
    <xf numFmtId="40" fontId="24" fillId="0" borderId="0"/>
    <xf numFmtId="40" fontId="24" fillId="0" borderId="0"/>
    <xf numFmtId="43" fontId="26" fillId="0" borderId="0"/>
    <xf numFmtId="40" fontId="24" fillId="0" borderId="0"/>
    <xf numFmtId="40" fontId="24" fillId="0" borderId="0"/>
    <xf numFmtId="40" fontId="24" fillId="0" borderId="0"/>
    <xf numFmtId="43" fontId="26" fillId="0" borderId="0"/>
    <xf numFmtId="40" fontId="24" fillId="0" borderId="0"/>
    <xf numFmtId="43" fontId="26" fillId="0" borderId="0"/>
    <xf numFmtId="40" fontId="24" fillId="0" borderId="0"/>
    <xf numFmtId="40" fontId="24" fillId="0" borderId="0"/>
    <xf numFmtId="40" fontId="24" fillId="0" borderId="0"/>
    <xf numFmtId="40" fontId="24" fillId="0" borderId="0"/>
    <xf numFmtId="40" fontId="24" fillId="0" borderId="0"/>
    <xf numFmtId="40" fontId="24" fillId="0" borderId="0"/>
    <xf numFmtId="40" fontId="24" fillId="0" borderId="0"/>
    <xf numFmtId="43" fontId="12" fillId="0" borderId="0"/>
    <xf numFmtId="43" fontId="12" fillId="0" borderId="0"/>
    <xf numFmtId="40" fontId="24" fillId="0" borderId="0"/>
    <xf numFmtId="40" fontId="24" fillId="0" borderId="0"/>
    <xf numFmtId="40" fontId="24" fillId="0" borderId="0"/>
    <xf numFmtId="43" fontId="26" fillId="0" borderId="0"/>
    <xf numFmtId="40" fontId="24" fillId="0" borderId="0"/>
    <xf numFmtId="40" fontId="24" fillId="0" borderId="0"/>
    <xf numFmtId="40" fontId="24" fillId="0" borderId="0"/>
    <xf numFmtId="165" fontId="32" fillId="0" borderId="0"/>
    <xf numFmtId="40" fontId="24" fillId="0" borderId="0"/>
    <xf numFmtId="43" fontId="12" fillId="0" borderId="0"/>
    <xf numFmtId="43" fontId="12" fillId="0" borderId="0"/>
    <xf numFmtId="43" fontId="26" fillId="0" borderId="0"/>
    <xf numFmtId="43" fontId="26" fillId="0" borderId="0"/>
    <xf numFmtId="43" fontId="26" fillId="0" borderId="0"/>
    <xf numFmtId="43" fontId="12" fillId="0" borderId="0"/>
    <xf numFmtId="43" fontId="12" fillId="0" borderId="0"/>
    <xf numFmtId="40" fontId="24" fillId="0" borderId="0"/>
    <xf numFmtId="40" fontId="24" fillId="0" borderId="0"/>
    <xf numFmtId="40" fontId="24" fillId="0" borderId="0"/>
    <xf numFmtId="40" fontId="24" fillId="0" borderId="0"/>
    <xf numFmtId="40" fontId="24" fillId="0" borderId="0"/>
    <xf numFmtId="43" fontId="26" fillId="0" borderId="0"/>
    <xf numFmtId="40" fontId="24" fillId="0" borderId="0"/>
    <xf numFmtId="40" fontId="24" fillId="0" borderId="0"/>
    <xf numFmtId="43" fontId="12" fillId="0" borderId="0"/>
    <xf numFmtId="43" fontId="12" fillId="0" borderId="0"/>
    <xf numFmtId="165" fontId="32" fillId="0" borderId="0"/>
    <xf numFmtId="43" fontId="26" fillId="0" borderId="0"/>
    <xf numFmtId="43" fontId="26" fillId="0" borderId="0"/>
    <xf numFmtId="43" fontId="26" fillId="0" borderId="0"/>
    <xf numFmtId="40" fontId="24" fillId="0" borderId="0"/>
    <xf numFmtId="43" fontId="26" fillId="0" borderId="0"/>
    <xf numFmtId="43" fontId="26" fillId="0" borderId="0"/>
    <xf numFmtId="43" fontId="26" fillId="0" borderId="0"/>
    <xf numFmtId="43" fontId="26" fillId="0" borderId="0"/>
    <xf numFmtId="40" fontId="24" fillId="0" borderId="0"/>
    <xf numFmtId="43" fontId="26" fillId="0" borderId="0"/>
    <xf numFmtId="43" fontId="26" fillId="0" borderId="0"/>
    <xf numFmtId="43" fontId="26" fillId="0" borderId="0"/>
    <xf numFmtId="43" fontId="26" fillId="0" borderId="0"/>
    <xf numFmtId="165" fontId="32" fillId="0" borderId="0"/>
    <xf numFmtId="43" fontId="26" fillId="0" borderId="0"/>
    <xf numFmtId="40" fontId="24" fillId="0" borderId="0"/>
    <xf numFmtId="43" fontId="26" fillId="0" borderId="0"/>
    <xf numFmtId="40" fontId="24" fillId="0" borderId="0"/>
    <xf numFmtId="40" fontId="24" fillId="0" borderId="0"/>
    <xf numFmtId="40" fontId="24" fillId="0" borderId="0"/>
    <xf numFmtId="43" fontId="26" fillId="0" borderId="0"/>
    <xf numFmtId="165" fontId="32" fillId="0" borderId="0"/>
    <xf numFmtId="40" fontId="24" fillId="0" borderId="0"/>
    <xf numFmtId="43" fontId="26" fillId="0" borderId="0"/>
    <xf numFmtId="40" fontId="24" fillId="0" borderId="0"/>
    <xf numFmtId="43" fontId="26" fillId="0" borderId="0"/>
    <xf numFmtId="40" fontId="24" fillId="0" borderId="0"/>
    <xf numFmtId="40" fontId="24" fillId="0" borderId="0"/>
    <xf numFmtId="40" fontId="24" fillId="0" borderId="0"/>
    <xf numFmtId="43" fontId="24" fillId="0" borderId="0"/>
    <xf numFmtId="43" fontId="26" fillId="0" borderId="0"/>
    <xf numFmtId="40" fontId="24" fillId="0" borderId="0"/>
    <xf numFmtId="43" fontId="12" fillId="0" borderId="0"/>
    <xf numFmtId="43" fontId="12" fillId="0" borderId="0"/>
    <xf numFmtId="40" fontId="24" fillId="0" borderId="0"/>
    <xf numFmtId="40" fontId="24" fillId="0" borderId="0"/>
    <xf numFmtId="40" fontId="24" fillId="0" borderId="0"/>
    <xf numFmtId="40" fontId="24" fillId="0" borderId="0"/>
    <xf numFmtId="40" fontId="24" fillId="0" borderId="0"/>
    <xf numFmtId="43" fontId="12" fillId="0" borderId="0"/>
    <xf numFmtId="43" fontId="12" fillId="0" borderId="0"/>
    <xf numFmtId="43" fontId="12" fillId="0" borderId="0"/>
    <xf numFmtId="43" fontId="12" fillId="0" borderId="0"/>
    <xf numFmtId="43" fontId="12" fillId="0" borderId="0"/>
    <xf numFmtId="43" fontId="12" fillId="0" borderId="0"/>
    <xf numFmtId="43" fontId="26" fillId="0" borderId="0"/>
    <xf numFmtId="43" fontId="34" fillId="0" borderId="0"/>
    <xf numFmtId="40" fontId="24" fillId="0" borderId="0"/>
    <xf numFmtId="43" fontId="26" fillId="0" borderId="0"/>
    <xf numFmtId="40" fontId="24" fillId="0" borderId="0"/>
    <xf numFmtId="40" fontId="24" fillId="0" borderId="0"/>
    <xf numFmtId="43" fontId="26" fillId="0" borderId="0"/>
    <xf numFmtId="40" fontId="24" fillId="0" borderId="0"/>
    <xf numFmtId="40" fontId="24" fillId="0" borderId="0"/>
    <xf numFmtId="40" fontId="24" fillId="0" borderId="0"/>
    <xf numFmtId="40" fontId="24" fillId="0" borderId="0"/>
    <xf numFmtId="40" fontId="24" fillId="0" borderId="0"/>
    <xf numFmtId="43" fontId="26" fillId="0" borderId="0"/>
    <xf numFmtId="40" fontId="24" fillId="0" borderId="0"/>
    <xf numFmtId="43" fontId="26" fillId="0" borderId="0"/>
    <xf numFmtId="40" fontId="24" fillId="0" borderId="0"/>
    <xf numFmtId="40" fontId="24" fillId="0" borderId="0"/>
    <xf numFmtId="43" fontId="12" fillId="0" borderId="0"/>
    <xf numFmtId="43" fontId="12" fillId="0" borderId="0"/>
    <xf numFmtId="40" fontId="24" fillId="0" borderId="0"/>
    <xf numFmtId="40" fontId="24" fillId="0" borderId="0"/>
    <xf numFmtId="0" fontId="25" fillId="0" borderId="0"/>
    <xf numFmtId="0" fontId="25" fillId="0" borderId="0"/>
    <xf numFmtId="0" fontId="35" fillId="0" borderId="0"/>
    <xf numFmtId="165" fontId="35" fillId="0" borderId="0"/>
    <xf numFmtId="164" fontId="25" fillId="0" borderId="0"/>
    <xf numFmtId="164" fontId="25" fillId="0" borderId="0"/>
    <xf numFmtId="164" fontId="25" fillId="0" borderId="0"/>
    <xf numFmtId="164" fontId="25" fillId="0" borderId="0"/>
    <xf numFmtId="164" fontId="25" fillId="0" borderId="0"/>
    <xf numFmtId="164" fontId="25" fillId="0" borderId="0"/>
    <xf numFmtId="164" fontId="25" fillId="0" borderId="0"/>
    <xf numFmtId="164" fontId="25" fillId="0" borderId="0"/>
    <xf numFmtId="164" fontId="25" fillId="0" borderId="0"/>
    <xf numFmtId="0" fontId="33" fillId="0" borderId="0">
      <alignment horizontal="center" wrapText="1"/>
      <protection locked="0"/>
    </xf>
    <xf numFmtId="0" fontId="33" fillId="0" borderId="0">
      <alignment horizontal="center" wrapText="1"/>
      <protection locked="0"/>
    </xf>
    <xf numFmtId="0" fontId="36" fillId="0" borderId="0"/>
    <xf numFmtId="43" fontId="12" fillId="0" borderId="0"/>
    <xf numFmtId="43" fontId="37" fillId="0" borderId="0"/>
    <xf numFmtId="43" fontId="12" fillId="0" borderId="0"/>
    <xf numFmtId="43" fontId="3" fillId="0" borderId="0"/>
    <xf numFmtId="0" fontId="12" fillId="0" borderId="0">
      <alignment horizontal="center"/>
    </xf>
    <xf numFmtId="0" fontId="12" fillId="0" borderId="0">
      <alignment horizontal="center"/>
    </xf>
    <xf numFmtId="173" fontId="12" fillId="0" borderId="0"/>
    <xf numFmtId="0" fontId="12" fillId="0" borderId="4">
      <alignment horizontal="center"/>
    </xf>
    <xf numFmtId="0" fontId="12" fillId="0" borderId="4">
      <alignment horizontal="center"/>
    </xf>
    <xf numFmtId="174" fontId="38" fillId="0" borderId="0"/>
    <xf numFmtId="38" fontId="21" fillId="3" borderId="0"/>
    <xf numFmtId="38" fontId="21" fillId="3" borderId="0"/>
    <xf numFmtId="0" fontId="39" fillId="0" borderId="0">
      <alignment horizontal="left"/>
    </xf>
    <xf numFmtId="0" fontId="40" fillId="0" borderId="5">
      <alignment horizontal="left" vertical="center"/>
    </xf>
    <xf numFmtId="0" fontId="40" fillId="0" borderId="1">
      <alignment horizontal="left" vertical="center"/>
    </xf>
    <xf numFmtId="10" fontId="21" fillId="3" borderId="6"/>
    <xf numFmtId="10" fontId="21" fillId="3" borderId="6"/>
    <xf numFmtId="41" fontId="12" fillId="0" borderId="0"/>
    <xf numFmtId="43" fontId="12" fillId="0" borderId="0"/>
    <xf numFmtId="0" fontId="41" fillId="0" borderId="7"/>
    <xf numFmtId="175" fontId="12" fillId="0" borderId="0"/>
    <xf numFmtId="173" fontId="12" fillId="0" borderId="0"/>
    <xf numFmtId="0" fontId="12" fillId="0" borderId="0"/>
    <xf numFmtId="0" fontId="1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7" fillId="0" borderId="0"/>
    <xf numFmtId="0" fontId="42" fillId="0" borderId="0"/>
    <xf numFmtId="0" fontId="42" fillId="0" borderId="0"/>
    <xf numFmtId="0" fontId="42" fillId="0" borderId="0"/>
    <xf numFmtId="0" fontId="12" fillId="0" borderId="0"/>
    <xf numFmtId="0" fontId="12" fillId="0" borderId="0"/>
    <xf numFmtId="0" fontId="12" fillId="0" borderId="0"/>
    <xf numFmtId="0" fontId="3" fillId="0" borderId="0"/>
    <xf numFmtId="0" fontId="3" fillId="0" borderId="0"/>
    <xf numFmtId="0" fontId="12" fillId="0" borderId="0"/>
    <xf numFmtId="0" fontId="12" fillId="0" borderId="0"/>
    <xf numFmtId="0" fontId="12" fillId="0" borderId="0"/>
    <xf numFmtId="0" fontId="12" fillId="0" borderId="0"/>
    <xf numFmtId="0" fontId="42" fillId="0" borderId="0"/>
    <xf numFmtId="0" fontId="42" fillId="0" borderId="0"/>
    <xf numFmtId="0" fontId="25" fillId="0" borderId="0"/>
    <xf numFmtId="0" fontId="25" fillId="0" borderId="0"/>
    <xf numFmtId="40" fontId="43" fillId="0" borderId="0"/>
    <xf numFmtId="38" fontId="43" fillId="0" borderId="0"/>
    <xf numFmtId="0" fontId="12" fillId="0" borderId="0"/>
    <xf numFmtId="0" fontId="12" fillId="0" borderId="0"/>
    <xf numFmtId="14" fontId="33" fillId="0" borderId="0">
      <alignment horizontal="center" wrapText="1"/>
      <protection locked="0"/>
    </xf>
    <xf numFmtId="14" fontId="33" fillId="0" borderId="0">
      <alignment horizontal="center" wrapText="1"/>
      <protection locked="0"/>
    </xf>
    <xf numFmtId="10" fontId="12" fillId="0" borderId="0"/>
    <xf numFmtId="10" fontId="12" fillId="0" borderId="0"/>
    <xf numFmtId="9" fontId="12" fillId="0" borderId="0"/>
    <xf numFmtId="9" fontId="12" fillId="0" borderId="0"/>
    <xf numFmtId="9" fontId="12" fillId="0" borderId="0"/>
    <xf numFmtId="9" fontId="12" fillId="0" borderId="0"/>
    <xf numFmtId="9" fontId="12" fillId="0" borderId="0"/>
    <xf numFmtId="9" fontId="12" fillId="0" borderId="0"/>
    <xf numFmtId="9" fontId="12" fillId="0" borderId="0"/>
    <xf numFmtId="9" fontId="37" fillId="0" borderId="0"/>
    <xf numFmtId="9" fontId="12" fillId="0" borderId="0"/>
    <xf numFmtId="0" fontId="44" fillId="0" borderId="0"/>
    <xf numFmtId="0" fontId="41" fillId="0" borderId="0"/>
    <xf numFmtId="0" fontId="12" fillId="0" borderId="0"/>
    <xf numFmtId="0" fontId="12" fillId="0" borderId="0"/>
    <xf numFmtId="0" fontId="45" fillId="0" borderId="0"/>
    <xf numFmtId="175" fontId="29" fillId="0" borderId="0"/>
    <xf numFmtId="176" fontId="24" fillId="0" borderId="0"/>
    <xf numFmtId="177" fontId="24" fillId="0" borderId="0"/>
    <xf numFmtId="177" fontId="24" fillId="0" borderId="0"/>
    <xf numFmtId="177" fontId="24" fillId="0" borderId="0"/>
    <xf numFmtId="173" fontId="26" fillId="0" borderId="0"/>
    <xf numFmtId="173" fontId="26" fillId="0" borderId="0"/>
    <xf numFmtId="173" fontId="26" fillId="0" borderId="0"/>
    <xf numFmtId="173" fontId="26" fillId="0" borderId="0"/>
    <xf numFmtId="173" fontId="29" fillId="0" borderId="0"/>
    <xf numFmtId="173" fontId="26" fillId="0" borderId="0"/>
    <xf numFmtId="177" fontId="24" fillId="0" borderId="0"/>
    <xf numFmtId="173" fontId="26" fillId="0" borderId="0"/>
    <xf numFmtId="177" fontId="24" fillId="0" borderId="0"/>
    <xf numFmtId="173" fontId="26" fillId="0" borderId="0"/>
    <xf numFmtId="173" fontId="26" fillId="0" borderId="0"/>
    <xf numFmtId="173" fontId="26" fillId="0" borderId="0"/>
    <xf numFmtId="173" fontId="26" fillId="0" borderId="0"/>
    <xf numFmtId="173" fontId="26" fillId="0" borderId="0"/>
    <xf numFmtId="173" fontId="26" fillId="0" borderId="0"/>
    <xf numFmtId="177" fontId="24" fillId="0" borderId="0"/>
    <xf numFmtId="173" fontId="26" fillId="0" borderId="0"/>
    <xf numFmtId="173" fontId="26" fillId="0" borderId="0"/>
    <xf numFmtId="173" fontId="26" fillId="0" borderId="0"/>
    <xf numFmtId="173" fontId="26" fillId="0" borderId="0"/>
    <xf numFmtId="177" fontId="24" fillId="0" borderId="0"/>
    <xf numFmtId="177" fontId="24" fillId="0" borderId="0"/>
    <xf numFmtId="177" fontId="24" fillId="0" borderId="0"/>
    <xf numFmtId="177" fontId="24" fillId="0" borderId="0"/>
    <xf numFmtId="173" fontId="26" fillId="0" borderId="0"/>
    <xf numFmtId="173" fontId="26" fillId="0" borderId="0"/>
    <xf numFmtId="173" fontId="26" fillId="0" borderId="0"/>
    <xf numFmtId="177" fontId="24" fillId="0" borderId="0"/>
    <xf numFmtId="177" fontId="24" fillId="0" borderId="0"/>
    <xf numFmtId="177" fontId="24" fillId="0" borderId="0"/>
    <xf numFmtId="177" fontId="24" fillId="0" borderId="0"/>
    <xf numFmtId="177" fontId="24" fillId="0" borderId="0"/>
    <xf numFmtId="177" fontId="24" fillId="0" borderId="0"/>
    <xf numFmtId="177" fontId="24" fillId="0" borderId="0"/>
    <xf numFmtId="177" fontId="24" fillId="0" borderId="0"/>
    <xf numFmtId="177" fontId="24" fillId="0" borderId="0"/>
    <xf numFmtId="177" fontId="24" fillId="0" borderId="0"/>
    <xf numFmtId="173" fontId="12" fillId="0" borderId="0"/>
    <xf numFmtId="173" fontId="12" fillId="0" borderId="0"/>
    <xf numFmtId="177" fontId="24" fillId="0" borderId="0"/>
    <xf numFmtId="173" fontId="26" fillId="0" borderId="0"/>
    <xf numFmtId="173" fontId="26" fillId="0" borderId="0"/>
    <xf numFmtId="177" fontId="24" fillId="0" borderId="0"/>
    <xf numFmtId="173" fontId="12" fillId="0" borderId="0"/>
    <xf numFmtId="173" fontId="12" fillId="0" borderId="0"/>
    <xf numFmtId="0" fontId="12" fillId="0" borderId="0"/>
    <xf numFmtId="0" fontId="12" fillId="0" borderId="0"/>
    <xf numFmtId="177" fontId="24" fillId="0" borderId="0"/>
    <xf numFmtId="173" fontId="26" fillId="0" borderId="0"/>
    <xf numFmtId="177" fontId="24" fillId="0" borderId="0"/>
    <xf numFmtId="177" fontId="24" fillId="0" borderId="0"/>
    <xf numFmtId="177" fontId="24" fillId="0" borderId="0"/>
    <xf numFmtId="177" fontId="24" fillId="0" borderId="0"/>
    <xf numFmtId="177" fontId="24" fillId="0" borderId="0"/>
    <xf numFmtId="177" fontId="24" fillId="0" borderId="0"/>
    <xf numFmtId="177" fontId="24" fillId="0" borderId="0"/>
    <xf numFmtId="177" fontId="24" fillId="0" borderId="0"/>
    <xf numFmtId="178" fontId="32" fillId="0" borderId="0"/>
    <xf numFmtId="178" fontId="32" fillId="0" borderId="0"/>
    <xf numFmtId="178" fontId="32" fillId="0" borderId="0"/>
    <xf numFmtId="173" fontId="26" fillId="0" borderId="0"/>
    <xf numFmtId="173" fontId="26" fillId="0" borderId="0"/>
    <xf numFmtId="177" fontId="24" fillId="0" borderId="0"/>
    <xf numFmtId="173" fontId="26" fillId="0" borderId="0"/>
    <xf numFmtId="173" fontId="26" fillId="0" borderId="0"/>
    <xf numFmtId="173" fontId="12" fillId="0" borderId="0"/>
    <xf numFmtId="173" fontId="12" fillId="0" borderId="0"/>
    <xf numFmtId="173" fontId="12" fillId="0" borderId="0"/>
    <xf numFmtId="173" fontId="12" fillId="0" borderId="0"/>
    <xf numFmtId="177" fontId="24" fillId="0" borderId="0"/>
    <xf numFmtId="177" fontId="24" fillId="0" borderId="0"/>
    <xf numFmtId="177" fontId="24" fillId="0" borderId="0"/>
    <xf numFmtId="173" fontId="26" fillId="0" borderId="0"/>
    <xf numFmtId="173" fontId="26" fillId="0" borderId="0"/>
    <xf numFmtId="177" fontId="24" fillId="0" borderId="0"/>
    <xf numFmtId="179" fontId="24" fillId="0" borderId="0"/>
    <xf numFmtId="173" fontId="26" fillId="0" borderId="0"/>
    <xf numFmtId="177" fontId="24" fillId="0" borderId="0"/>
    <xf numFmtId="179" fontId="24" fillId="0" borderId="0"/>
    <xf numFmtId="177" fontId="24" fillId="0" borderId="0"/>
    <xf numFmtId="173" fontId="26" fillId="0" borderId="0"/>
    <xf numFmtId="177" fontId="24" fillId="0" borderId="0"/>
    <xf numFmtId="173" fontId="26" fillId="0" borderId="0"/>
    <xf numFmtId="177" fontId="24" fillId="0" borderId="0"/>
    <xf numFmtId="177" fontId="24" fillId="0" borderId="0"/>
    <xf numFmtId="177" fontId="24" fillId="0" borderId="0"/>
    <xf numFmtId="179" fontId="24" fillId="0" borderId="0"/>
    <xf numFmtId="177" fontId="24" fillId="0" borderId="0"/>
    <xf numFmtId="177" fontId="24" fillId="0" borderId="0"/>
    <xf numFmtId="177" fontId="24" fillId="0" borderId="0"/>
    <xf numFmtId="173" fontId="12" fillId="0" borderId="0"/>
    <xf numFmtId="173" fontId="12" fillId="0" borderId="0"/>
    <xf numFmtId="177" fontId="24" fillId="0" borderId="0"/>
    <xf numFmtId="177" fontId="24" fillId="0" borderId="0"/>
    <xf numFmtId="177" fontId="24" fillId="0" borderId="0"/>
    <xf numFmtId="173" fontId="26" fillId="0" borderId="0"/>
    <xf numFmtId="177" fontId="24" fillId="0" borderId="0"/>
    <xf numFmtId="177" fontId="24" fillId="0" borderId="0"/>
    <xf numFmtId="177" fontId="24" fillId="0" borderId="0"/>
    <xf numFmtId="178" fontId="32" fillId="0" borderId="0"/>
    <xf numFmtId="177" fontId="24" fillId="0" borderId="0"/>
    <xf numFmtId="173" fontId="12" fillId="0" borderId="0"/>
    <xf numFmtId="173" fontId="12" fillId="0" borderId="0"/>
    <xf numFmtId="173" fontId="26" fillId="0" borderId="0"/>
    <xf numFmtId="173" fontId="26" fillId="0" borderId="0"/>
    <xf numFmtId="173" fontId="26" fillId="0" borderId="0"/>
    <xf numFmtId="173" fontId="12" fillId="0" borderId="0"/>
    <xf numFmtId="173" fontId="12" fillId="0" borderId="0"/>
    <xf numFmtId="177" fontId="24" fillId="0" borderId="0"/>
    <xf numFmtId="179" fontId="24" fillId="0" borderId="0"/>
    <xf numFmtId="177" fontId="24" fillId="0" borderId="0"/>
    <xf numFmtId="179" fontId="24" fillId="0" borderId="0"/>
    <xf numFmtId="177" fontId="24" fillId="0" borderId="0"/>
    <xf numFmtId="173" fontId="26" fillId="0" borderId="0"/>
    <xf numFmtId="177" fontId="24" fillId="0" borderId="0"/>
    <xf numFmtId="177" fontId="24" fillId="0" borderId="0"/>
    <xf numFmtId="173" fontId="12" fillId="0" borderId="0"/>
    <xf numFmtId="173" fontId="12" fillId="0" borderId="0"/>
    <xf numFmtId="178" fontId="32" fillId="0" borderId="0"/>
    <xf numFmtId="173" fontId="26" fillId="0" borderId="0"/>
    <xf numFmtId="173" fontId="26" fillId="0" borderId="0"/>
    <xf numFmtId="173" fontId="26" fillId="0" borderId="0"/>
    <xf numFmtId="177" fontId="24" fillId="0" borderId="0"/>
    <xf numFmtId="173" fontId="26" fillId="0" borderId="0"/>
    <xf numFmtId="173" fontId="26" fillId="0" borderId="0"/>
    <xf numFmtId="173" fontId="26" fillId="0" borderId="0"/>
    <xf numFmtId="173" fontId="26" fillId="0" borderId="0"/>
    <xf numFmtId="179" fontId="24" fillId="0" borderId="0"/>
    <xf numFmtId="173" fontId="26" fillId="0" borderId="0"/>
    <xf numFmtId="173" fontId="26" fillId="0" borderId="0"/>
    <xf numFmtId="173" fontId="26" fillId="0" borderId="0"/>
    <xf numFmtId="173" fontId="26" fillId="0" borderId="0"/>
    <xf numFmtId="178" fontId="32" fillId="0" borderId="0"/>
    <xf numFmtId="173" fontId="26" fillId="0" borderId="0"/>
    <xf numFmtId="177" fontId="24" fillId="0" borderId="0"/>
    <xf numFmtId="173" fontId="26" fillId="0" borderId="0"/>
    <xf numFmtId="177" fontId="24" fillId="0" borderId="0"/>
    <xf numFmtId="179" fontId="24" fillId="0" borderId="0"/>
    <xf numFmtId="179" fontId="24" fillId="0" borderId="0"/>
    <xf numFmtId="173" fontId="26" fillId="0" borderId="0"/>
    <xf numFmtId="178" fontId="32" fillId="0" borderId="0"/>
    <xf numFmtId="179" fontId="24" fillId="0" borderId="0"/>
    <xf numFmtId="173" fontId="26" fillId="0" borderId="0"/>
    <xf numFmtId="177" fontId="24" fillId="0" borderId="0"/>
    <xf numFmtId="173" fontId="26" fillId="0" borderId="0"/>
    <xf numFmtId="177" fontId="24" fillId="0" borderId="0"/>
    <xf numFmtId="177" fontId="24" fillId="0" borderId="0"/>
    <xf numFmtId="177" fontId="24" fillId="0" borderId="0"/>
    <xf numFmtId="173" fontId="24" fillId="0" borderId="0"/>
    <xf numFmtId="173" fontId="26" fillId="0" borderId="0"/>
    <xf numFmtId="179" fontId="24" fillId="0" borderId="0"/>
    <xf numFmtId="173" fontId="12" fillId="0" borderId="0"/>
    <xf numFmtId="173" fontId="12" fillId="0" borderId="0"/>
    <xf numFmtId="177" fontId="24" fillId="0" borderId="0"/>
    <xf numFmtId="177" fontId="24" fillId="0" borderId="0"/>
    <xf numFmtId="177" fontId="24" fillId="0" borderId="0"/>
    <xf numFmtId="177" fontId="24" fillId="0" borderId="0"/>
    <xf numFmtId="177" fontId="24" fillId="0" borderId="0"/>
    <xf numFmtId="173" fontId="12" fillId="0" borderId="0"/>
    <xf numFmtId="173" fontId="12" fillId="0" borderId="0"/>
    <xf numFmtId="173" fontId="12" fillId="0" borderId="0"/>
    <xf numFmtId="173" fontId="12" fillId="0" borderId="0"/>
    <xf numFmtId="173" fontId="12" fillId="0" borderId="0"/>
    <xf numFmtId="173" fontId="12" fillId="0" borderId="0"/>
    <xf numFmtId="173" fontId="26" fillId="0" borderId="0"/>
    <xf numFmtId="173" fontId="34" fillId="0" borderId="0"/>
    <xf numFmtId="177" fontId="24" fillId="0" borderId="0"/>
    <xf numFmtId="173" fontId="26" fillId="0" borderId="0"/>
    <xf numFmtId="177" fontId="24" fillId="0" borderId="0"/>
    <xf numFmtId="177" fontId="24" fillId="0" borderId="0"/>
    <xf numFmtId="173" fontId="26" fillId="0" borderId="0"/>
    <xf numFmtId="177" fontId="24" fillId="0" borderId="0"/>
    <xf numFmtId="179" fontId="24" fillId="0" borderId="0"/>
    <xf numFmtId="179" fontId="24" fillId="0" borderId="0"/>
    <xf numFmtId="177" fontId="24" fillId="0" borderId="0"/>
    <xf numFmtId="177" fontId="24" fillId="0" borderId="0"/>
    <xf numFmtId="173" fontId="26" fillId="0" borderId="0"/>
    <xf numFmtId="177" fontId="24" fillId="0" borderId="0"/>
    <xf numFmtId="173" fontId="26" fillId="0" borderId="0"/>
    <xf numFmtId="177" fontId="24" fillId="0" borderId="0"/>
    <xf numFmtId="177" fontId="24" fillId="0" borderId="0"/>
    <xf numFmtId="173" fontId="12" fillId="0" borderId="0"/>
    <xf numFmtId="173" fontId="12" fillId="0" borderId="0"/>
    <xf numFmtId="177" fontId="24" fillId="0" borderId="0"/>
    <xf numFmtId="177" fontId="24" fillId="0" borderId="0"/>
    <xf numFmtId="0" fontId="46" fillId="0" borderId="0">
      <alignment vertical="top"/>
      <protection locked="0"/>
    </xf>
    <xf numFmtId="0" fontId="47" fillId="0" borderId="0">
      <alignment vertical="top"/>
      <protection locked="0"/>
    </xf>
    <xf numFmtId="0" fontId="48" fillId="0" borderId="0"/>
    <xf numFmtId="0" fontId="26" fillId="0" borderId="0"/>
    <xf numFmtId="40" fontId="49" fillId="0" borderId="0"/>
    <xf numFmtId="0" fontId="50" fillId="0" borderId="0"/>
    <xf numFmtId="0" fontId="51" fillId="0" borderId="0"/>
    <xf numFmtId="176" fontId="24" fillId="0" borderId="0"/>
    <xf numFmtId="9" fontId="67"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0" fontId="2" fillId="0" borderId="0"/>
    <xf numFmtId="0" fontId="14" fillId="0" borderId="0"/>
    <xf numFmtId="0" fontId="1" fillId="0" borderId="0"/>
    <xf numFmtId="43" fontId="1" fillId="0" borderId="0" applyFont="0" applyFill="0" applyBorder="0" applyAlignment="0" applyProtection="0"/>
  </cellStyleXfs>
  <cellXfs count="223">
    <xf numFmtId="0" fontId="0" fillId="0" borderId="0" xfId="0"/>
    <xf numFmtId="0" fontId="0" fillId="0" borderId="0" xfId="0" quotePrefix="1"/>
    <xf numFmtId="0" fontId="5" fillId="0" borderId="0" xfId="1" applyFont="1"/>
    <xf numFmtId="0" fontId="6" fillId="0" borderId="0" xfId="1" applyFont="1"/>
    <xf numFmtId="0" fontId="7" fillId="0" borderId="0" xfId="1" applyFont="1"/>
    <xf numFmtId="0" fontId="5" fillId="0" borderId="0" xfId="1" applyFont="1" applyFill="1"/>
    <xf numFmtId="0" fontId="6" fillId="0" borderId="0" xfId="1" applyFont="1" applyFill="1"/>
    <xf numFmtId="0" fontId="8" fillId="0" borderId="0" xfId="1" applyFont="1" applyFill="1"/>
    <xf numFmtId="0" fontId="9" fillId="0" borderId="0" xfId="1" applyFont="1"/>
    <xf numFmtId="43" fontId="10" fillId="0" borderId="1" xfId="2" applyFont="1" applyBorder="1"/>
    <xf numFmtId="43" fontId="6" fillId="0" borderId="0" xfId="2" applyFont="1" applyFill="1" applyBorder="1"/>
    <xf numFmtId="0" fontId="5" fillId="0" borderId="0" xfId="1" quotePrefix="1" applyFont="1"/>
    <xf numFmtId="0" fontId="11" fillId="2" borderId="0" xfId="1" applyFont="1" applyFill="1"/>
    <xf numFmtId="43" fontId="10" fillId="0" borderId="0" xfId="2" applyFont="1" applyBorder="1"/>
    <xf numFmtId="43" fontId="6" fillId="0" borderId="2" xfId="2" applyFont="1" applyFill="1" applyBorder="1"/>
    <xf numFmtId="0" fontId="5" fillId="0" borderId="2" xfId="1" applyFont="1" applyBorder="1"/>
    <xf numFmtId="0" fontId="5" fillId="0" borderId="1" xfId="1" applyFont="1" applyBorder="1"/>
    <xf numFmtId="0" fontId="5" fillId="0" borderId="3" xfId="1" applyFont="1" applyBorder="1"/>
    <xf numFmtId="0" fontId="5" fillId="0" borderId="0" xfId="1" applyFont="1" applyBorder="1"/>
    <xf numFmtId="43" fontId="8" fillId="0" borderId="3" xfId="2" applyFont="1" applyBorder="1"/>
    <xf numFmtId="0" fontId="6" fillId="0" borderId="0" xfId="1" applyNumberFormat="1" applyFont="1" applyBorder="1" applyAlignment="1"/>
    <xf numFmtId="0" fontId="0" fillId="0" borderId="2" xfId="0" applyBorder="1"/>
    <xf numFmtId="0" fontId="13" fillId="0" borderId="0" xfId="0" applyFont="1"/>
    <xf numFmtId="0" fontId="14" fillId="0" borderId="0" xfId="0" applyFont="1"/>
    <xf numFmtId="0" fontId="6" fillId="0" borderId="0" xfId="0" applyFont="1" applyFill="1"/>
    <xf numFmtId="43" fontId="0" fillId="0" borderId="0" xfId="4" applyFont="1"/>
    <xf numFmtId="43" fontId="0" fillId="0" borderId="2" xfId="4" applyFont="1" applyBorder="1" applyAlignment="1">
      <alignment horizontal="center"/>
    </xf>
    <xf numFmtId="43" fontId="0" fillId="0" borderId="1" xfId="4" applyFont="1" applyBorder="1"/>
    <xf numFmtId="43" fontId="13" fillId="0" borderId="3" xfId="4" applyFont="1" applyBorder="1"/>
    <xf numFmtId="43" fontId="14" fillId="0" borderId="1" xfId="4" applyFont="1" applyBorder="1"/>
    <xf numFmtId="43" fontId="0" fillId="0" borderId="0" xfId="0" applyNumberFormat="1"/>
    <xf numFmtId="166" fontId="14" fillId="0" borderId="0" xfId="0" quotePrefix="1" applyNumberFormat="1" applyFont="1" applyAlignment="1">
      <alignment horizontal="center"/>
    </xf>
    <xf numFmtId="43" fontId="13" fillId="0" borderId="0" xfId="4" applyFont="1"/>
    <xf numFmtId="0" fontId="16" fillId="0" borderId="0" xfId="0" applyFont="1"/>
    <xf numFmtId="0" fontId="16" fillId="0" borderId="0" xfId="0" quotePrefix="1" applyFont="1"/>
    <xf numFmtId="43" fontId="16" fillId="0" borderId="0" xfId="4" applyFont="1"/>
    <xf numFmtId="0" fontId="16" fillId="0" borderId="2" xfId="0" applyFont="1" applyBorder="1"/>
    <xf numFmtId="43" fontId="16" fillId="0" borderId="2" xfId="4" applyFont="1" applyBorder="1" applyAlignment="1">
      <alignment horizontal="center"/>
    </xf>
    <xf numFmtId="166" fontId="16" fillId="0" borderId="0" xfId="0" quotePrefix="1" applyNumberFormat="1" applyFont="1" applyAlignment="1">
      <alignment horizontal="center"/>
    </xf>
    <xf numFmtId="0" fontId="17" fillId="0" borderId="0" xfId="0" applyFont="1"/>
    <xf numFmtId="43" fontId="16" fillId="0" borderId="0" xfId="0" applyNumberFormat="1" applyFont="1"/>
    <xf numFmtId="43" fontId="16" fillId="0" borderId="1" xfId="0" applyNumberFormat="1" applyFont="1" applyBorder="1"/>
    <xf numFmtId="167" fontId="17" fillId="0" borderId="0" xfId="4" applyNumberFormat="1" applyFont="1"/>
    <xf numFmtId="43" fontId="16" fillId="0" borderId="0" xfId="0" applyNumberFormat="1" applyFont="1" applyBorder="1"/>
    <xf numFmtId="43" fontId="17" fillId="0" borderId="0" xfId="4" applyFont="1"/>
    <xf numFmtId="43" fontId="17" fillId="0" borderId="3" xfId="0" applyNumberFormat="1" applyFont="1" applyBorder="1"/>
    <xf numFmtId="43" fontId="0" fillId="0" borderId="0" xfId="4" applyFont="1" applyAlignment="1">
      <alignment horizontal="center"/>
    </xf>
    <xf numFmtId="0" fontId="0" fillId="0" borderId="0" xfId="0" applyAlignment="1">
      <alignment horizontal="center"/>
    </xf>
    <xf numFmtId="0" fontId="18" fillId="0" borderId="0" xfId="0" applyFont="1" applyFill="1"/>
    <xf numFmtId="0" fontId="19" fillId="0" borderId="0" xfId="0" quotePrefix="1" applyFont="1"/>
    <xf numFmtId="0" fontId="19" fillId="0" borderId="0" xfId="0" applyFont="1"/>
    <xf numFmtId="4" fontId="19" fillId="0" borderId="0" xfId="0" applyNumberFormat="1" applyFont="1"/>
    <xf numFmtId="0" fontId="19" fillId="0" borderId="2" xfId="0" applyFont="1" applyBorder="1"/>
    <xf numFmtId="4" fontId="19" fillId="0" borderId="2" xfId="0" applyNumberFormat="1" applyFont="1" applyBorder="1" applyAlignment="1">
      <alignment horizontal="center"/>
    </xf>
    <xf numFmtId="0" fontId="20" fillId="0" borderId="0" xfId="0" quotePrefix="1" applyFont="1"/>
    <xf numFmtId="0" fontId="20" fillId="0" borderId="0" xfId="0" applyFont="1"/>
    <xf numFmtId="0" fontId="19" fillId="0" borderId="1" xfId="0" applyFont="1" applyBorder="1"/>
    <xf numFmtId="166" fontId="19" fillId="0" borderId="0" xfId="0" applyNumberFormat="1" applyFont="1"/>
    <xf numFmtId="166" fontId="19" fillId="0" borderId="1" xfId="0" applyNumberFormat="1" applyFont="1" applyBorder="1"/>
    <xf numFmtId="43" fontId="19" fillId="0" borderId="0" xfId="4" applyFont="1"/>
    <xf numFmtId="43" fontId="19" fillId="0" borderId="1" xfId="4" applyFont="1" applyBorder="1"/>
    <xf numFmtId="4" fontId="19" fillId="0" borderId="0" xfId="0" applyNumberFormat="1" applyFont="1" applyAlignment="1">
      <alignment horizontal="center"/>
    </xf>
    <xf numFmtId="0" fontId="19" fillId="0" borderId="0" xfId="0" applyFont="1" applyBorder="1"/>
    <xf numFmtId="0" fontId="52" fillId="0" borderId="0" xfId="0" applyFont="1"/>
    <xf numFmtId="4" fontId="19" fillId="0" borderId="0" xfId="0" applyNumberFormat="1" applyFont="1" applyAlignment="1">
      <alignment horizontal="center"/>
    </xf>
    <xf numFmtId="14" fontId="14" fillId="0" borderId="2" xfId="0" quotePrefix="1" applyNumberFormat="1" applyFont="1" applyBorder="1" applyAlignment="1">
      <alignment horizontal="center"/>
    </xf>
    <xf numFmtId="14" fontId="16" fillId="0" borderId="0" xfId="0" quotePrefix="1" applyNumberFormat="1" applyFont="1"/>
    <xf numFmtId="14" fontId="0" fillId="0" borderId="2" xfId="4" quotePrefix="1" applyNumberFormat="1" applyFont="1" applyBorder="1" applyAlignment="1">
      <alignment horizontal="center"/>
    </xf>
    <xf numFmtId="14" fontId="16" fillId="0" borderId="0" xfId="0" applyNumberFormat="1" applyFont="1"/>
    <xf numFmtId="0" fontId="53" fillId="0" borderId="0" xfId="0" applyFont="1"/>
    <xf numFmtId="43" fontId="53" fillId="0" borderId="0" xfId="4" applyFont="1"/>
    <xf numFmtId="0" fontId="14" fillId="0" borderId="0" xfId="0" applyFont="1" applyAlignment="1">
      <alignment horizontal="center"/>
    </xf>
    <xf numFmtId="0" fontId="54" fillId="0" borderId="0" xfId="0" applyFont="1"/>
    <xf numFmtId="43" fontId="54" fillId="0" borderId="0" xfId="4" applyFont="1"/>
    <xf numFmtId="0" fontId="16" fillId="0" borderId="0" xfId="0" applyFont="1" applyAlignment="1">
      <alignment horizontal="left"/>
    </xf>
    <xf numFmtId="14" fontId="19" fillId="0" borderId="2" xfId="0" applyNumberFormat="1" applyFont="1" applyBorder="1" applyAlignment="1">
      <alignment horizontal="center"/>
    </xf>
    <xf numFmtId="43" fontId="0" fillId="0" borderId="0" xfId="4" applyFont="1" applyAlignment="1">
      <alignment horizontal="center"/>
    </xf>
    <xf numFmtId="0" fontId="55" fillId="0" borderId="0" xfId="0" applyFont="1"/>
    <xf numFmtId="43" fontId="55" fillId="0" borderId="0" xfId="4" applyFont="1"/>
    <xf numFmtId="43" fontId="16" fillId="0" borderId="0" xfId="0" applyNumberFormat="1" applyFont="1" applyFill="1" applyBorder="1"/>
    <xf numFmtId="43" fontId="14" fillId="0" borderId="0" xfId="0" applyNumberFormat="1" applyFont="1"/>
    <xf numFmtId="43" fontId="54" fillId="0" borderId="0" xfId="0" applyNumberFormat="1" applyFont="1"/>
    <xf numFmtId="43" fontId="53" fillId="0" borderId="0" xfId="0" applyNumberFormat="1" applyFont="1"/>
    <xf numFmtId="43" fontId="17" fillId="0" borderId="0" xfId="0" applyNumberFormat="1" applyFont="1"/>
    <xf numFmtId="43" fontId="13" fillId="0" borderId="0" xfId="0" applyNumberFormat="1" applyFont="1"/>
    <xf numFmtId="0" fontId="56" fillId="0" borderId="0" xfId="0" applyFont="1"/>
    <xf numFmtId="43" fontId="57" fillId="0" borderId="0" xfId="0" applyNumberFormat="1" applyFont="1"/>
    <xf numFmtId="43" fontId="57" fillId="0" borderId="0" xfId="0" applyNumberFormat="1" applyFont="1" applyBorder="1"/>
    <xf numFmtId="43" fontId="57" fillId="0" borderId="0" xfId="0" applyNumberFormat="1" applyFont="1" applyFill="1" applyBorder="1"/>
    <xf numFmtId="167" fontId="58" fillId="0" borderId="0" xfId="3" applyNumberFormat="1" applyFont="1"/>
    <xf numFmtId="167" fontId="21" fillId="0" borderId="0" xfId="3" applyNumberFormat="1" applyFont="1"/>
    <xf numFmtId="167" fontId="6" fillId="0" borderId="0" xfId="3" applyNumberFormat="1" applyFont="1"/>
    <xf numFmtId="167" fontId="58" fillId="0" borderId="0" xfId="3" applyNumberFormat="1" applyFont="1" applyAlignment="1">
      <alignment horizontal="center"/>
    </xf>
    <xf numFmtId="167" fontId="8" fillId="0" borderId="0" xfId="3" applyNumberFormat="1" applyFont="1" applyAlignment="1">
      <alignment horizontal="center"/>
    </xf>
    <xf numFmtId="167" fontId="8" fillId="0" borderId="2" xfId="3" applyNumberFormat="1" applyFont="1" applyBorder="1" applyAlignment="1">
      <alignment horizontal="center"/>
    </xf>
    <xf numFmtId="167" fontId="8" fillId="0" borderId="0" xfId="3" applyNumberFormat="1" applyFont="1"/>
    <xf numFmtId="180" fontId="8" fillId="0" borderId="0" xfId="3" applyNumberFormat="1" applyFont="1"/>
    <xf numFmtId="37" fontId="6" fillId="0" borderId="0" xfId="3" applyNumberFormat="1" applyFont="1"/>
    <xf numFmtId="167" fontId="21" fillId="0" borderId="2" xfId="3" applyNumberFormat="1" applyFont="1" applyBorder="1"/>
    <xf numFmtId="37" fontId="6" fillId="0" borderId="2" xfId="3" applyNumberFormat="1" applyFont="1" applyBorder="1"/>
    <xf numFmtId="2" fontId="21" fillId="0" borderId="0" xfId="3" applyNumberFormat="1" applyFont="1"/>
    <xf numFmtId="167" fontId="58" fillId="0" borderId="1" xfId="3" applyNumberFormat="1" applyFont="1" applyBorder="1"/>
    <xf numFmtId="37" fontId="8" fillId="0" borderId="0" xfId="3" applyNumberFormat="1" applyFont="1"/>
    <xf numFmtId="37" fontId="8" fillId="0" borderId="1" xfId="3" applyNumberFormat="1" applyFont="1" applyBorder="1"/>
    <xf numFmtId="2" fontId="58" fillId="0" borderId="0" xfId="3" applyNumberFormat="1" applyFont="1"/>
    <xf numFmtId="167" fontId="21" fillId="0" borderId="1" xfId="3" applyNumberFormat="1" applyFont="1" applyBorder="1"/>
    <xf numFmtId="167" fontId="58" fillId="0" borderId="2" xfId="3" applyNumberFormat="1" applyFont="1" applyBorder="1"/>
    <xf numFmtId="37" fontId="8" fillId="0" borderId="2" xfId="3" applyNumberFormat="1" applyFont="1" applyBorder="1"/>
    <xf numFmtId="167" fontId="58" fillId="0" borderId="8" xfId="3" applyNumberFormat="1" applyFont="1" applyBorder="1"/>
    <xf numFmtId="37" fontId="8" fillId="0" borderId="8" xfId="3" applyNumberFormat="1" applyFont="1" applyBorder="1"/>
    <xf numFmtId="167" fontId="59" fillId="0" borderId="0" xfId="3" applyNumberFormat="1" applyFont="1"/>
    <xf numFmtId="2" fontId="60" fillId="0" borderId="0" xfId="3" applyNumberFormat="1" applyFont="1"/>
    <xf numFmtId="167" fontId="21" fillId="0" borderId="0" xfId="511" applyNumberFormat="1" applyFont="1"/>
    <xf numFmtId="167" fontId="21" fillId="0" borderId="0" xfId="3" applyNumberFormat="1" applyFont="1" applyFill="1" applyBorder="1"/>
    <xf numFmtId="43" fontId="14" fillId="0" borderId="0" xfId="4" applyFont="1"/>
    <xf numFmtId="43" fontId="14" fillId="0" borderId="2" xfId="4" applyFont="1" applyBorder="1" applyAlignment="1">
      <alignment horizontal="center"/>
    </xf>
    <xf numFmtId="43" fontId="14" fillId="0" borderId="0" xfId="4" applyFont="1" applyBorder="1" applyAlignment="1">
      <alignment horizontal="center"/>
    </xf>
    <xf numFmtId="43" fontId="14" fillId="0" borderId="0" xfId="4" applyFont="1" applyBorder="1"/>
    <xf numFmtId="43" fontId="0" fillId="0" borderId="0" xfId="4" applyFont="1" applyAlignment="1">
      <alignment horizontal="center"/>
    </xf>
    <xf numFmtId="0" fontId="16" fillId="0" borderId="0" xfId="0" applyNumberFormat="1" applyFont="1"/>
    <xf numFmtId="14" fontId="14" fillId="0" borderId="0" xfId="0" applyNumberFormat="1" applyFont="1" applyBorder="1" applyAlignment="1">
      <alignment horizontal="center"/>
    </xf>
    <xf numFmtId="0" fontId="16" fillId="0" borderId="2" xfId="0" quotePrefix="1" applyNumberFormat="1" applyFont="1" applyBorder="1" applyAlignment="1">
      <alignment horizontal="center"/>
    </xf>
    <xf numFmtId="0" fontId="16" fillId="0" borderId="2" xfId="4" quotePrefix="1" applyNumberFormat="1" applyFont="1" applyBorder="1" applyAlignment="1">
      <alignment horizontal="center"/>
    </xf>
    <xf numFmtId="14" fontId="0" fillId="0" borderId="2" xfId="0" applyNumberFormat="1" applyBorder="1" applyAlignment="1">
      <alignment horizontal="center"/>
    </xf>
    <xf numFmtId="181" fontId="16" fillId="0" borderId="0" xfId="0" applyNumberFormat="1" applyFont="1"/>
    <xf numFmtId="0" fontId="61" fillId="0" borderId="0" xfId="0" quotePrefix="1" applyFont="1"/>
    <xf numFmtId="0" fontId="61" fillId="0" borderId="0" xfId="0" applyFont="1"/>
    <xf numFmtId="4" fontId="61" fillId="0" borderId="0" xfId="0" applyNumberFormat="1" applyFont="1"/>
    <xf numFmtId="0" fontId="62" fillId="0" borderId="0" xfId="0" applyFont="1"/>
    <xf numFmtId="0" fontId="61" fillId="0" borderId="2" xfId="0" applyFont="1" applyBorder="1"/>
    <xf numFmtId="4" fontId="61" fillId="0" borderId="2" xfId="0" applyNumberFormat="1" applyFont="1" applyBorder="1" applyAlignment="1">
      <alignment horizontal="center"/>
    </xf>
    <xf numFmtId="4" fontId="61" fillId="0" borderId="2" xfId="0" applyNumberFormat="1" applyFont="1" applyFill="1" applyBorder="1" applyAlignment="1">
      <alignment horizontal="center"/>
    </xf>
    <xf numFmtId="0" fontId="62" fillId="0" borderId="0" xfId="0" applyFont="1" applyAlignment="1">
      <alignment horizontal="right"/>
    </xf>
    <xf numFmtId="0" fontId="56" fillId="0" borderId="0" xfId="0" applyFont="1" applyAlignment="1">
      <alignment horizontal="right"/>
    </xf>
    <xf numFmtId="0" fontId="19" fillId="0" borderId="2" xfId="0" applyNumberFormat="1" applyFont="1" applyBorder="1" applyAlignment="1">
      <alignment horizontal="center"/>
    </xf>
    <xf numFmtId="43" fontId="62" fillId="0" borderId="0" xfId="4" applyFont="1"/>
    <xf numFmtId="43" fontId="56" fillId="0" borderId="0" xfId="4" applyFont="1"/>
    <xf numFmtId="4" fontId="19" fillId="0" borderId="9" xfId="0" applyNumberFormat="1" applyFont="1" applyBorder="1" applyAlignment="1">
      <alignment horizontal="center"/>
    </xf>
    <xf numFmtId="4" fontId="19" fillId="0" borderId="10" xfId="0" applyNumberFormat="1" applyFont="1" applyBorder="1" applyAlignment="1">
      <alignment horizontal="center"/>
    </xf>
    <xf numFmtId="4" fontId="19" fillId="0" borderId="11" xfId="0" applyNumberFormat="1" applyFont="1" applyBorder="1" applyAlignment="1">
      <alignment horizontal="center"/>
    </xf>
    <xf numFmtId="4" fontId="19" fillId="0" borderId="12" xfId="0" applyNumberFormat="1" applyFont="1" applyBorder="1" applyAlignment="1">
      <alignment horizontal="center"/>
    </xf>
    <xf numFmtId="14" fontId="19" fillId="0" borderId="9" xfId="0" applyNumberFormat="1" applyFont="1" applyBorder="1" applyAlignment="1">
      <alignment horizontal="center"/>
    </xf>
    <xf numFmtId="0" fontId="19" fillId="0" borderId="9" xfId="0" applyFont="1" applyBorder="1"/>
    <xf numFmtId="0" fontId="19" fillId="0" borderId="10" xfId="0" applyFont="1" applyBorder="1"/>
    <xf numFmtId="14" fontId="61" fillId="0" borderId="2" xfId="0" applyNumberFormat="1" applyFont="1" applyBorder="1" applyAlignment="1">
      <alignment horizontal="center"/>
    </xf>
    <xf numFmtId="43" fontId="19" fillId="0" borderId="9" xfId="4" quotePrefix="1" applyFont="1" applyBorder="1" applyAlignment="1">
      <alignment horizontal="center"/>
    </xf>
    <xf numFmtId="43" fontId="19" fillId="0" borderId="10" xfId="4" applyFont="1" applyBorder="1" applyAlignment="1">
      <alignment horizontal="center"/>
    </xf>
    <xf numFmtId="0" fontId="63" fillId="0" borderId="0" xfId="0" applyFont="1"/>
    <xf numFmtId="0" fontId="64" fillId="0" borderId="0" xfId="0" applyFont="1"/>
    <xf numFmtId="43" fontId="0" fillId="0" borderId="0" xfId="4" applyFont="1" applyAlignment="1">
      <alignment horizontal="center"/>
    </xf>
    <xf numFmtId="0" fontId="65" fillId="0" borderId="0" xfId="0" applyFont="1"/>
    <xf numFmtId="0" fontId="65" fillId="0" borderId="0" xfId="0" applyNumberFormat="1" applyFont="1"/>
    <xf numFmtId="14" fontId="61" fillId="0" borderId="0" xfId="0" applyNumberFormat="1" applyFont="1" applyBorder="1" applyAlignment="1">
      <alignment horizontal="center"/>
    </xf>
    <xf numFmtId="14" fontId="65" fillId="0" borderId="0" xfId="0" applyNumberFormat="1" applyFont="1"/>
    <xf numFmtId="181" fontId="65" fillId="0" borderId="0" xfId="0" applyNumberFormat="1" applyFont="1"/>
    <xf numFmtId="14" fontId="65" fillId="0" borderId="0" xfId="0" quotePrefix="1" applyNumberFormat="1" applyFont="1"/>
    <xf numFmtId="0" fontId="65" fillId="0" borderId="0" xfId="0" quotePrefix="1" applyFont="1"/>
    <xf numFmtId="14" fontId="19" fillId="0" borderId="10" xfId="0" applyNumberFormat="1" applyFont="1" applyBorder="1" applyAlignment="1">
      <alignment horizontal="center"/>
    </xf>
    <xf numFmtId="4" fontId="19" fillId="0" borderId="0" xfId="0" applyNumberFormat="1" applyFont="1" applyAlignment="1">
      <alignment horizontal="center"/>
    </xf>
    <xf numFmtId="0" fontId="66" fillId="0" borderId="0" xfId="0" applyFont="1"/>
    <xf numFmtId="0" fontId="30" fillId="0" borderId="0" xfId="531" applyFont="1"/>
    <xf numFmtId="0" fontId="12" fillId="0" borderId="0" xfId="531"/>
    <xf numFmtId="0" fontId="30" fillId="0" borderId="0" xfId="531" applyFont="1" applyAlignment="1">
      <alignment horizontal="center"/>
    </xf>
    <xf numFmtId="0" fontId="69" fillId="0" borderId="7" xfId="531" applyFont="1" applyBorder="1" applyAlignment="1">
      <alignment vertical="center"/>
    </xf>
    <xf numFmtId="0" fontId="69" fillId="0" borderId="7" xfId="531" applyNumberFormat="1" applyFont="1" applyBorder="1" applyAlignment="1">
      <alignment horizontal="center" vertical="center"/>
    </xf>
    <xf numFmtId="0" fontId="69" fillId="0" borderId="0" xfId="531" applyFont="1" applyAlignment="1">
      <alignment vertical="center"/>
    </xf>
    <xf numFmtId="0" fontId="12" fillId="0" borderId="0" xfId="531" applyFont="1" applyAlignment="1">
      <alignment vertical="center"/>
    </xf>
    <xf numFmtId="0" fontId="12" fillId="0" borderId="0" xfId="531" applyFont="1" applyAlignment="1">
      <alignment horizontal="center" vertical="center"/>
    </xf>
    <xf numFmtId="21" fontId="12" fillId="0" borderId="0" xfId="531" applyNumberFormat="1" applyFont="1" applyAlignment="1">
      <alignment horizontal="center" vertical="center"/>
    </xf>
    <xf numFmtId="10" fontId="70" fillId="0" borderId="0" xfId="531" applyNumberFormat="1" applyFont="1" applyAlignment="1">
      <alignment horizontal="center" vertical="center"/>
    </xf>
    <xf numFmtId="0" fontId="71" fillId="0" borderId="0" xfId="0" applyNumberFormat="1" applyFont="1" applyFill="1" applyBorder="1"/>
    <xf numFmtId="182" fontId="72" fillId="0" borderId="0" xfId="3" applyNumberFormat="1" applyFont="1" applyAlignment="1">
      <alignment horizontal="center"/>
    </xf>
    <xf numFmtId="0" fontId="0" fillId="0" borderId="0" xfId="0" applyNumberFormat="1" applyFont="1" applyFill="1" applyBorder="1"/>
    <xf numFmtId="0" fontId="73" fillId="0" borderId="0" xfId="0" applyFont="1" applyAlignment="1">
      <alignment vertical="center"/>
    </xf>
    <xf numFmtId="0" fontId="58" fillId="0" borderId="0" xfId="3" applyNumberFormat="1" applyFont="1"/>
    <xf numFmtId="182" fontId="72" fillId="0" borderId="0" xfId="3" applyNumberFormat="1" applyFont="1" applyFill="1" applyBorder="1" applyAlignment="1">
      <alignment horizontal="center"/>
    </xf>
    <xf numFmtId="0" fontId="65" fillId="0" borderId="0" xfId="0" applyNumberFormat="1" applyFont="1" applyFill="1" applyBorder="1"/>
    <xf numFmtId="10" fontId="74" fillId="0" borderId="0" xfId="776" applyNumberFormat="1" applyFont="1" applyFill="1" applyBorder="1"/>
    <xf numFmtId="14" fontId="69" fillId="0" borderId="7" xfId="531" applyNumberFormat="1" applyFont="1" applyBorder="1" applyAlignment="1">
      <alignment horizontal="center" vertical="center"/>
    </xf>
    <xf numFmtId="10" fontId="72" fillId="0" borderId="0" xfId="564" applyNumberFormat="1" applyFont="1" applyAlignment="1">
      <alignment horizontal="left"/>
    </xf>
    <xf numFmtId="0" fontId="14" fillId="0" borderId="2" xfId="0" applyFont="1" applyBorder="1" applyAlignment="1">
      <alignment horizontal="center"/>
    </xf>
    <xf numFmtId="9" fontId="16" fillId="0" borderId="0" xfId="776" applyFont="1"/>
    <xf numFmtId="0" fontId="16" fillId="0" borderId="2" xfId="0" applyFont="1" applyBorder="1" applyAlignment="1">
      <alignment horizontal="center"/>
    </xf>
    <xf numFmtId="10" fontId="16" fillId="0" borderId="0" xfId="776" applyNumberFormat="1" applyFont="1"/>
    <xf numFmtId="10" fontId="16" fillId="0" borderId="1" xfId="776" applyNumberFormat="1" applyFont="1" applyBorder="1"/>
    <xf numFmtId="10" fontId="16" fillId="0" borderId="3" xfId="776" applyNumberFormat="1" applyFont="1" applyBorder="1"/>
    <xf numFmtId="10" fontId="16" fillId="0" borderId="2" xfId="776" applyNumberFormat="1" applyFont="1" applyBorder="1" applyAlignment="1">
      <alignment horizontal="center"/>
    </xf>
    <xf numFmtId="0" fontId="5" fillId="0" borderId="0" xfId="781" applyFont="1"/>
    <xf numFmtId="0" fontId="6" fillId="0" borderId="0" xfId="781" applyFont="1"/>
    <xf numFmtId="0" fontId="7" fillId="0" borderId="0" xfId="781" applyFont="1"/>
    <xf numFmtId="0" fontId="5" fillId="0" borderId="0" xfId="781" applyFont="1" applyFill="1"/>
    <xf numFmtId="0" fontId="6" fillId="0" borderId="0" xfId="781" applyFont="1" applyFill="1"/>
    <xf numFmtId="0" fontId="8" fillId="0" borderId="0" xfId="781" applyFont="1" applyFill="1"/>
    <xf numFmtId="0" fontId="9" fillId="0" borderId="0" xfId="781" applyFont="1"/>
    <xf numFmtId="0" fontId="6" fillId="0" borderId="0" xfId="781" applyNumberFormat="1" applyFont="1" applyBorder="1" applyAlignment="1"/>
    <xf numFmtId="43" fontId="10" fillId="0" borderId="1" xfId="782" applyFont="1" applyBorder="1"/>
    <xf numFmtId="43" fontId="6" fillId="0" borderId="0" xfId="782" applyFont="1" applyFill="1" applyBorder="1"/>
    <xf numFmtId="0" fontId="5" fillId="0" borderId="0" xfId="781" quotePrefix="1" applyFont="1"/>
    <xf numFmtId="0" fontId="11" fillId="2" borderId="0" xfId="781" applyFont="1" applyFill="1"/>
    <xf numFmtId="43" fontId="10" fillId="0" borderId="0" xfId="782" applyFont="1" applyBorder="1"/>
    <xf numFmtId="43" fontId="6" fillId="0" borderId="2" xfId="782" applyFont="1" applyFill="1" applyBorder="1"/>
    <xf numFmtId="0" fontId="5" fillId="0" borderId="2" xfId="781" applyFont="1" applyBorder="1"/>
    <xf numFmtId="0" fontId="5" fillId="0" borderId="1" xfId="781" applyFont="1" applyBorder="1"/>
    <xf numFmtId="0" fontId="5" fillId="0" borderId="3" xfId="781" applyFont="1" applyBorder="1"/>
    <xf numFmtId="0" fontId="5" fillId="0" borderId="0" xfId="781" applyFont="1" applyBorder="1"/>
    <xf numFmtId="43" fontId="8" fillId="0" borderId="3" xfId="782" applyFont="1" applyBorder="1"/>
    <xf numFmtId="0" fontId="77" fillId="0" borderId="0" xfId="0" applyFont="1" applyFill="1"/>
    <xf numFmtId="0" fontId="78" fillId="0" borderId="0" xfId="0" applyFont="1" applyFill="1"/>
    <xf numFmtId="0" fontId="79" fillId="0" borderId="0" xfId="0" applyFont="1"/>
    <xf numFmtId="43" fontId="79" fillId="0" borderId="0" xfId="4" applyFont="1"/>
    <xf numFmtId="43" fontId="79" fillId="0" borderId="0" xfId="0" applyNumberFormat="1" applyFont="1"/>
    <xf numFmtId="43" fontId="0" fillId="0" borderId="0" xfId="0" applyNumberFormat="1" applyFont="1"/>
    <xf numFmtId="0" fontId="5" fillId="0" borderId="0" xfId="0" applyFont="1"/>
    <xf numFmtId="0" fontId="5" fillId="2" borderId="0" xfId="0" applyFont="1" applyFill="1"/>
    <xf numFmtId="4" fontId="19" fillId="0" borderId="13" xfId="0" applyNumberFormat="1" applyFont="1" applyBorder="1" applyAlignment="1">
      <alignment horizontal="center"/>
    </xf>
    <xf numFmtId="4" fontId="19" fillId="0" borderId="1" xfId="0" applyNumberFormat="1" applyFont="1" applyBorder="1" applyAlignment="1">
      <alignment horizontal="center"/>
    </xf>
    <xf numFmtId="4" fontId="19" fillId="0" borderId="14" xfId="0" applyNumberFormat="1" applyFont="1" applyBorder="1" applyAlignment="1">
      <alignment horizontal="center"/>
    </xf>
    <xf numFmtId="43" fontId="0" fillId="0" borderId="0" xfId="4" applyFont="1" applyAlignment="1">
      <alignment horizontal="center"/>
    </xf>
    <xf numFmtId="4" fontId="19" fillId="0" borderId="0" xfId="0" applyNumberFormat="1" applyFont="1" applyAlignment="1">
      <alignment horizontal="center"/>
    </xf>
    <xf numFmtId="0" fontId="30" fillId="0" borderId="0" xfId="531" quotePrefix="1" applyFont="1"/>
    <xf numFmtId="0" fontId="30" fillId="0" borderId="0" xfId="531" applyFont="1"/>
    <xf numFmtId="0" fontId="68" fillId="0" borderId="0" xfId="531" applyFont="1" applyAlignment="1">
      <alignment vertical="center"/>
    </xf>
    <xf numFmtId="0" fontId="12" fillId="0" borderId="0" xfId="531" applyFont="1" applyAlignment="1">
      <alignment vertical="center"/>
    </xf>
  </cellXfs>
  <cellStyles count="783">
    <cellStyle name="$" xfId="6"/>
    <cellStyle name="$ 2" xfId="7"/>
    <cellStyle name="$one" xfId="8"/>
    <cellStyle name="$one 2" xfId="9"/>
    <cellStyle name="$two" xfId="10"/>
    <cellStyle name="$two 2" xfId="11"/>
    <cellStyle name="%" xfId="12"/>
    <cellStyle name="%one" xfId="13"/>
    <cellStyle name="%two" xfId="14"/>
    <cellStyle name="､@ｯ・  Design " xfId="15"/>
    <cellStyle name="､@ｯ・(10) Mondeo-Accord" xfId="16"/>
    <cellStyle name="､@ｯ・(9) 115ABS-Exsior" xfId="17"/>
    <cellStyle name="､@ｯ・101Concr" xfId="18"/>
    <cellStyle name="､@ｯ・10HRLux-Varica" xfId="19"/>
    <cellStyle name="､@ｯ・10PUAC-Verica" xfId="20"/>
    <cellStyle name="､@ｯ・115ABS-Exsior" xfId="21"/>
    <cellStyle name="､@ｯ・115ACT1" xfId="22"/>
    <cellStyle name="､@ｯ・115COST6" xfId="23"/>
    <cellStyle name="､@ｯ・115-last" xfId="24"/>
    <cellStyle name="､@ｯ・115SUM1" xfId="25"/>
    <cellStyle name="､@ｯ・12% 584 4Q " xfId="26"/>
    <cellStyle name="､@ｯ・12% 587  (3)" xfId="27"/>
    <cellStyle name="､@ｯ・13EGI-SE" xfId="28"/>
    <cellStyle name="､@ｯ・162PFT" xfId="29"/>
    <cellStyle name="､@ｯ・162-RPW" xfId="30"/>
    <cellStyle name="､@ｯ・18L Design" xfId="31"/>
    <cellStyle name="､@ｯ・198RDMP" xfId="32"/>
    <cellStyle name="､@ｯ・2.0 E" xfId="33"/>
    <cellStyle name="､@ｯ・2000SVP" xfId="34"/>
    <cellStyle name="､@ｯ・2016R19" xfId="35"/>
    <cellStyle name="､@ｯ・20HSV9-Delica" xfId="36"/>
    <cellStyle name="､@ｯ・20PUW-Delica" xfId="37"/>
    <cellStyle name="､@ｯ・22HSV9-Delica" xfId="38"/>
    <cellStyle name="､@ｯ・22PUW-Delica" xfId="39"/>
    <cellStyle name="､@ｯ・27-COLL1" xfId="40"/>
    <cellStyle name="､@ｯ・27GLXXEI" xfId="41"/>
    <cellStyle name="､@ｯ・31BASE" xfId="42"/>
    <cellStyle name="､@ｯ・40&amp;60cd cdchanger BP" xfId="43"/>
    <cellStyle name="､@ｯ・5+7 Per Unit" xfId="44"/>
    <cellStyle name="､@ｯ・57-upd" xfId="45"/>
    <cellStyle name="､@ｯ・94Actual" xfId="46"/>
    <cellStyle name="､@ｯ・94MON" xfId="47"/>
    <cellStyle name="､@ｯ・95 BP Price After" xfId="48"/>
    <cellStyle name="､@ｯ・95 BP Taurus" xfId="49"/>
    <cellStyle name="､@ｯ・95BP Allocated" xfId="50"/>
    <cellStyle name="､@ｯ・95BT57-RPW" xfId="51"/>
    <cellStyle name="､@ｯ・95mo10wrea" xfId="52"/>
    <cellStyle name="､@ｯ・95MOnall.XLS" xfId="53"/>
    <cellStyle name="､@ｯ・95monwreaf" xfId="54"/>
    <cellStyle name="､@ｯ・96 Scorpio-95 Scorpio" xfId="55"/>
    <cellStyle name="､@ｯ・96 Scorpio-CamryLE" xfId="56"/>
    <cellStyle name="､@ｯ・96 Scorpio-CamryLE (2)" xfId="57"/>
    <cellStyle name="､@ｯ・96 Scorpio-Grey" xfId="58"/>
    <cellStyle name="､@ｯ・96 ScorpioH-CamryXE" xfId="59"/>
    <cellStyle name="､@ｯ・96 ScorpioH-Omega" xfId="60"/>
    <cellStyle name="､@ｯ・96 Scorpio-Omega" xfId="61"/>
    <cellStyle name="､@ｯ・96BP Allocated" xfId="62"/>
    <cellStyle name="､@ｯ・97 75FL" xfId="63"/>
    <cellStyle name="､@ｯ・97 design" xfId="64"/>
    <cellStyle name="､@ｯ・97 design ( Relaun)" xfId="65"/>
    <cellStyle name="､@ｯ・97 Design(Value)" xfId="66"/>
    <cellStyle name="､@ｯ・97 design_198RDMP" xfId="67"/>
    <cellStyle name="､@ｯ・97 MSC Design" xfId="68"/>
    <cellStyle name="､@ｯ・97BP Allocated" xfId="69"/>
    <cellStyle name="､@ｯ・98 BT57" xfId="70"/>
    <cellStyle name="､@ｯ・98 design" xfId="71"/>
    <cellStyle name="､@ｯ・98 design  " xfId="72"/>
    <cellStyle name="､@ｯ・98 design_6&amp;6" xfId="73"/>
    <cellStyle name="､@ｯ・98 MY Design" xfId="74"/>
    <cellStyle name="､@ｯ・98july" xfId="75"/>
    <cellStyle name="､@ｯ・99MY" xfId="76"/>
    <cellStyle name="､@ｯ・A-allocated" xfId="77"/>
    <cellStyle name="､@ｯ・A-allocated 2" xfId="78"/>
    <cellStyle name="､@ｯ・ABS Airbag" xfId="79"/>
    <cellStyle name="､@ｯ・Added Spec" xfId="80"/>
    <cellStyle name="､@ｯ・after oct2 meeting" xfId="81"/>
    <cellStyle name="､@ｯ・anayoy" xfId="82"/>
    <cellStyle name="､@ｯ・AUG0597A" xfId="83"/>
    <cellStyle name="､@ｯ・B17CORSA" xfId="84"/>
    <cellStyle name="､@ｯ・B17CORSA 2" xfId="85"/>
    <cellStyle name="､@ｯ・Back up" xfId="86"/>
    <cellStyle name="､@ｯ・Back up 2" xfId="87"/>
    <cellStyle name="､@ｯ・BILLING1" xfId="88"/>
    <cellStyle name="､@ｯ・BT17 94" xfId="89"/>
    <cellStyle name="､@ｯ・BT1794" xfId="90"/>
    <cellStyle name="､@ｯ・BT17SVP" xfId="91"/>
    <cellStyle name="､@ｯ・BT17SVP2" xfId="92"/>
    <cellStyle name="､@ｯ・BT57" xfId="93"/>
    <cellStyle name="､@ｯ・BT57 (2)" xfId="94"/>
    <cellStyle name="､@ｯ・BT57_PIE" xfId="95"/>
    <cellStyle name="､@ｯ・BT5794BP" xfId="96"/>
    <cellStyle name="､@ｯ・BT57HBvsMarch " xfId="97"/>
    <cellStyle name="､@ｯ・BT57HBvsMarch  (M)" xfId="98"/>
    <cellStyle name="､@ｯ・BT57NBvsMarch" xfId="99"/>
    <cellStyle name="､@ｯ・BT57NBvsMarch (M)" xfId="100"/>
    <cellStyle name="､@ｯ・C206 AMIM 103 ITEMS re101600" xfId="101"/>
    <cellStyle name="､@ｯ・C206 Checking" xfId="102"/>
    <cellStyle name="､@ｯ・C206Export" xfId="103"/>
    <cellStyle name="､@ｯ・C206thailand" xfId="104"/>
    <cellStyle name="､@ｯ・C206twn" xfId="105"/>
    <cellStyle name="､@ｯ・C206twn(708)" xfId="106"/>
    <cellStyle name="､@ｯ・C206twn_AAT BOM (S2 INTRODUCTION)!!!" xfId="107"/>
    <cellStyle name="､@ｯ・C224(ORIGINAL-AUG)" xfId="108"/>
    <cellStyle name="､@ｯ・Cam2.2" xfId="109"/>
    <cellStyle name="､@ｯ・CATA57 (2)" xfId="110"/>
    <cellStyle name="､@ｯ・CDT115" xfId="111"/>
    <cellStyle name="､@ｯ・CDT115 (2)" xfId="112"/>
    <cellStyle name="､@ｯ・CDT115_  Design " xfId="113"/>
    <cellStyle name="､@ｯ・CDT115-B" xfId="114"/>
    <cellStyle name="､@ｯ・CDT31I4" xfId="115"/>
    <cellStyle name="､@ｯ・CDT31-SVO" xfId="116"/>
    <cellStyle name="､@ｯ・CDW162" xfId="117"/>
    <cellStyle name="､@ｯ・chart" xfId="118"/>
    <cellStyle name="､@ｯ・COGLX-GDA" xfId="119"/>
    <cellStyle name="､@ｯ・COGLX-GDA 2" xfId="120"/>
    <cellStyle name="､@ｯ・COROLLA" xfId="121"/>
    <cellStyle name="､@ｯ・CO-SD" xfId="122"/>
    <cellStyle name="､@ｯ・CO-SD 2" xfId="123"/>
    <cellStyle name="､@ｯ・Cost Recovery" xfId="124"/>
    <cellStyle name="､@ｯ・cost recovery  (2)" xfId="125"/>
    <cellStyle name="､@ｯ・cost recovery (2)" xfId="126"/>
    <cellStyle name="､@ｯ・cost recovery_1" xfId="127"/>
    <cellStyle name="､@ｯ・CT18LPG" xfId="128"/>
    <cellStyle name="､@ｯ・CT18-LPG" xfId="129"/>
    <cellStyle name="､@ｯ・CT75" xfId="130"/>
    <cellStyle name="､@ｯ・CT75 (2)" xfId="131"/>
    <cellStyle name="､@ｯ・CT75 BP Update" xfId="132"/>
    <cellStyle name="､@ｯ・CT75 minor change" xfId="133"/>
    <cellStyle name="､@ｯ・CT75 Value" xfId="134"/>
    <cellStyle name="､@ｯ・CT75_1" xfId="135"/>
    <cellStyle name="､@ｯ・CT75JANT" xfId="136"/>
    <cellStyle name="､@ｯ・CT75-NEW" xfId="137"/>
    <cellStyle name="､@ｯ・CT75pu" xfId="138"/>
    <cellStyle name="､@ｯ・design" xfId="139"/>
    <cellStyle name="､@ｯ・design " xfId="140"/>
    <cellStyle name="､@ｯ・design (2)" xfId="141"/>
    <cellStyle name="､@ｯ・design _198RDMP" xfId="142"/>
    <cellStyle name="､@ｯ・Design Cost" xfId="143"/>
    <cellStyle name="､@ｯ・Design Engine" xfId="144"/>
    <cellStyle name="､@ｯ・Design_1" xfId="145"/>
    <cellStyle name="､@ｯ・DESSUN94" xfId="146"/>
    <cellStyle name="､@ｯ・DEW98" xfId="147"/>
    <cellStyle name="､@ｯ・DN101Camry3" xfId="148"/>
    <cellStyle name="､@ｯ・DOHCWO11" xfId="149"/>
    <cellStyle name="､@ｯ・E18PW201" xfId="150"/>
    <cellStyle name="､@ｯ・E20DEL1" xfId="151"/>
    <cellStyle name="､@ｯ・E22PUDE1" xfId="152"/>
    <cellStyle name="､@ｯ・EAO" xfId="153"/>
    <cellStyle name="､@ｯ・EAO 2" xfId="154"/>
    <cellStyle name="､@ｯ・ECO115" xfId="155"/>
    <cellStyle name="､@ｯ・ECO1-EST" xfId="156"/>
    <cellStyle name="､@ｯ・ECOABS1" xfId="157"/>
    <cellStyle name="､@ｯ・ECOBASE" xfId="158"/>
    <cellStyle name="､@ｯ・ECOPBASE" xfId="159"/>
    <cellStyle name="､@ｯ・ECOP-R3" xfId="160"/>
    <cellStyle name="､@ｯ・EII (upgarade)" xfId="161"/>
    <cellStyle name="､@ｯ・EII Eco. Profit" xfId="162"/>
    <cellStyle name="､@ｯ・EII(cost recovery)" xfId="163"/>
    <cellStyle name="､@ｯ・Enco. profit" xfId="164"/>
    <cellStyle name="､@ｯ・Enco. profit (2)" xfId="165"/>
    <cellStyle name="､@ｯ・ENGINEU" xfId="166"/>
    <cellStyle name="､@ｯ・EPRCOM" xfId="167"/>
    <cellStyle name="､@ｯ・EXP12+0" xfId="168"/>
    <cellStyle name="､@ｯ・EXPLAIN" xfId="169"/>
    <cellStyle name="､@ｯ・Explanation" xfId="170"/>
    <cellStyle name="､@ｯ・Export(714)" xfId="171"/>
    <cellStyle name="､@ｯ・FACELIFT" xfId="172"/>
    <cellStyle name="､@ｯ・F-allocated" xfId="173"/>
    <cellStyle name="､@ｯ・F-allocated 2" xfId="174"/>
    <cellStyle name="､@ｯ・FAO #599" xfId="175"/>
    <cellStyle name="､@ｯ・FCSTEII" xfId="176"/>
    <cellStyle name="､@ｯ・Fin summary" xfId="177"/>
    <cellStyle name="､@ｯ・FIN2" xfId="178"/>
    <cellStyle name="､@ｯ・Financial" xfId="179"/>
    <cellStyle name="､@ｯ・Financial Summary" xfId="180"/>
    <cellStyle name="､@ｯ・Financial-Cycle" xfId="181"/>
    <cellStyle name="､@ｯ・Financial-Cycle (2)" xfId="182"/>
    <cellStyle name="､@ｯ・FLH0020 (3)" xfId="183"/>
    <cellStyle name="､@ｯ・FLHPA" xfId="184"/>
    <cellStyle name="､@ｯ・FLHPA 2" xfId="185"/>
    <cellStyle name="､@ｯ・FPV" xfId="186"/>
    <cellStyle name="､@ｯ・FT" xfId="187"/>
    <cellStyle name="､@ｯ・FT1153" xfId="188"/>
    <cellStyle name="､@ｯ・FULLPROF" xfId="189"/>
    <cellStyle name="､@ｯ・GLCAMH94" xfId="190"/>
    <cellStyle name="､@ｯ・GLIMARC" xfId="191"/>
    <cellStyle name="､@ｯ・GLSCAM94" xfId="192"/>
    <cellStyle name="､@ｯ・GLX-GLA" xfId="193"/>
    <cellStyle name="､@ｯ・GLX-LXI" xfId="194"/>
    <cellStyle name="､@ｯ・GLX-LXI (2)" xfId="195"/>
    <cellStyle name="､@ｯ・GLX-LXI_198RDMP" xfId="196"/>
    <cellStyle name="､@ｯ・GLXMARC" xfId="197"/>
    <cellStyle name="､@ｯ・GLXM-COX" xfId="198"/>
    <cellStyle name="､@ｯ・GLXM-REN" xfId="199"/>
    <cellStyle name="､@ｯ・GLXM-SEN" xfId="200"/>
    <cellStyle name="､@ｯ・GLXSENSD" xfId="201"/>
    <cellStyle name="､@ｯ・HDELLPS1" xfId="202"/>
    <cellStyle name="､@ｯ・Investment" xfId="203"/>
    <cellStyle name="､@ｯ・Investment (98MY-2)" xfId="204"/>
    <cellStyle name="､@ｯ・Investment (Self-help)" xfId="205"/>
    <cellStyle name="､@ｯ・Investment_1" xfId="206"/>
    <cellStyle name="､@ｯ・Job #1,1995" xfId="207"/>
    <cellStyle name="､@ｯ・KonoABS" xfId="208"/>
    <cellStyle name="､@ｯ・KonoABS 2" xfId="209"/>
    <cellStyle name="､@ｯ・LANCER" xfId="210"/>
    <cellStyle name="､@ｯ・LPG4YDEC" xfId="211"/>
    <cellStyle name="､@ｯ・LPG-SEN-" xfId="212"/>
    <cellStyle name="､@ｯ・M20Sup" xfId="213"/>
    <cellStyle name="､@ｯ・May 95 (4)" xfId="214"/>
    <cellStyle name="､@ｯ・Memo" xfId="215"/>
    <cellStyle name="､@ｯ・Memo (3)" xfId="216"/>
    <cellStyle name="､@ｯ・Memo (5)" xfId="217"/>
    <cellStyle name="､@ｯ・Mondeo" xfId="218"/>
    <cellStyle name="､@ｯ・Mondeo CKD" xfId="219"/>
    <cellStyle name="､@ｯ・MONDEO1" xfId="220"/>
    <cellStyle name="､@ｯ・Mon-Exsior" xfId="221"/>
    <cellStyle name="､@ｯ・NAAOPRI" xfId="222"/>
    <cellStyle name="､@ｯ・NBA-GLA" xfId="223"/>
    <cellStyle name="､@ｯ・NBA-LXIA" xfId="224"/>
    <cellStyle name="､@ｯ・NB-ASTRA" xfId="225"/>
    <cellStyle name="､@ｯ・NBGLASOC" xfId="226"/>
    <cellStyle name="､@ｯ・NBLANCER" xfId="227"/>
    <cellStyle name="､@ｯ・NBMarch" xfId="228"/>
    <cellStyle name="､@ｯ・NBM-GLM" xfId="229"/>
    <cellStyle name="､@ｯ・NBSocial" xfId="230"/>
    <cellStyle name="､@ｯ・NBvsMarch" xfId="231"/>
    <cellStyle name="､@ｯ・Packing Cost" xfId="232"/>
    <cellStyle name="､@ｯ・PART94BP" xfId="233"/>
    <cellStyle name="､@ｯ・PART95BP  5+7" xfId="234"/>
    <cellStyle name="､@ｯ・Per Unit" xfId="235"/>
    <cellStyle name="､@ｯ・Per Unit " xfId="236"/>
    <cellStyle name="､@ｯ・Per Unit (EII)" xfId="237"/>
    <cellStyle name="､@ｯ・Per Unit (PVT125)" xfId="238"/>
    <cellStyle name="､@ｯ・Per Unit _1" xfId="239"/>
    <cellStyle name="､@ｯ・Per Unit_1" xfId="240"/>
    <cellStyle name="､@ｯ・PERSONNE" xfId="241"/>
    <cellStyle name="､@ｯ・PERUNIT" xfId="242"/>
    <cellStyle name="､@ｯ・pftsheet" xfId="243"/>
    <cellStyle name="､@ｯ・P-LUXVA1" xfId="244"/>
    <cellStyle name="､@ｯ・P-PUVAR1" xfId="245"/>
    <cellStyle name="､@ｯ・Present (1)" xfId="246"/>
    <cellStyle name="､@ｯ・PRICE" xfId="247"/>
    <cellStyle name="､@ｯ・PRICE (2)" xfId="248"/>
    <cellStyle name="､@ｯ・Price 2.0" xfId="249"/>
    <cellStyle name="､@ｯ・Price_1" xfId="250"/>
    <cellStyle name="､@ｯ・Pricelist" xfId="251"/>
    <cellStyle name="､@ｯ・Pricemove" xfId="252"/>
    <cellStyle name="､@ｯ・PRO" xfId="253"/>
    <cellStyle name="､@ｯ・Program" xfId="254"/>
    <cellStyle name="､@ｯ・Pronto (upgrade)" xfId="255"/>
    <cellStyle name="､@ｯ・Pronto Eco. Profit" xfId="256"/>
    <cellStyle name="､@ｯ・Pronto Upg" xfId="257"/>
    <cellStyle name="､@ｯ・PU-Aug" xfId="258"/>
    <cellStyle name="､@ｯ・PUTAURUS" xfId="259"/>
    <cellStyle name="､@ｯ・PVP" xfId="260"/>
    <cellStyle name="､@ｯ・REMSC8" xfId="261"/>
    <cellStyle name="､@ｯ・REMSC8 2" xfId="262"/>
    <cellStyle name="､@ｯ・Retailprice" xfId="263"/>
    <cellStyle name="､@ｯ・Revised (4)" xfId="264"/>
    <cellStyle name="､@ｯ・Revised (4)-2" xfId="265"/>
    <cellStyle name="､@ｯ・RPW6" xfId="266"/>
    <cellStyle name="､@ｯ・RP-walk" xfId="267"/>
    <cellStyle name="､@ｯ・RSw" xfId="268"/>
    <cellStyle name="､@ｯ・S1-PU (2)" xfId="269"/>
    <cellStyle name="､@ｯ・selfhe" xfId="270"/>
    <cellStyle name="､@ｯ・Sheet1" xfId="271"/>
    <cellStyle name="､@ｯ・Sheet1 (2)" xfId="272"/>
    <cellStyle name="､@ｯ・Sheet1 (3)" xfId="273"/>
    <cellStyle name="､@ｯ・Sheet1_1" xfId="274"/>
    <cellStyle name="､@ｯ・Sheet2" xfId="275"/>
    <cellStyle name="､@ｯ・Sheet3" xfId="276"/>
    <cellStyle name="､@ｯ・simulation" xfId="277"/>
    <cellStyle name="､@ｯ・SPE" xfId="278"/>
    <cellStyle name="､@ｯ・SPEC" xfId="279"/>
    <cellStyle name="､@ｯ・SUM" xfId="280"/>
    <cellStyle name="､@ｯ・summary" xfId="281"/>
    <cellStyle name="､@ｯ・Summary 4.0 (2)" xfId="282"/>
    <cellStyle name="､@ｯ・Summary_1" xfId="283"/>
    <cellStyle name="､@ｯ・TA-CAM3" xfId="284"/>
    <cellStyle name="､@ｯ・TAR75PB" xfId="285"/>
    <cellStyle name="､@ｯ・TauCam2.2" xfId="286"/>
    <cellStyle name="､@ｯ・TAUCONC1" xfId="287"/>
    <cellStyle name="､@ｯ・TauConcr" xfId="288"/>
    <cellStyle name="､@ｯ・Taurus" xfId="289"/>
    <cellStyle name="､@ｯ・TELSTAR" xfId="290"/>
    <cellStyle name="､@ｯ・Telstar (2)" xfId="291"/>
    <cellStyle name="､@ｯ・Telstar_1" xfId="292"/>
    <cellStyle name="､@ｯ・Total Design" xfId="293"/>
    <cellStyle name="､@ｯ・Total Design (2)" xfId="294"/>
    <cellStyle name="､@ｯ・Total Design_26milw" xfId="295"/>
    <cellStyle name="､@ｯ・Update Alt4 (Cost)" xfId="296"/>
    <cellStyle name="､@ｯ・V9-VAGL" xfId="297"/>
    <cellStyle name="､@ｯ・Variance" xfId="298"/>
    <cellStyle name="､@ｯ・Volume" xfId="299"/>
    <cellStyle name="､@ｯ・vs program (2)" xfId="300"/>
    <cellStyle name="､@ｯ・vs program (3)" xfId="301"/>
    <cellStyle name="､@ｯ・vs.Mar" xfId="302"/>
    <cellStyle name="､@ｯ・vs.Mar 2" xfId="303"/>
    <cellStyle name="､@ｯ・vsGS" xfId="304"/>
    <cellStyle name="､@ｯ・VsProgram" xfId="305"/>
    <cellStyle name="､@ｯ・W Action" xfId="306"/>
    <cellStyle name="､@ｯ・With Action" xfId="307"/>
    <cellStyle name="､d､ﾀｦ・  Design " xfId="308"/>
    <cellStyle name="､d､ﾀｦ・(10) Mondeo-Accord" xfId="309"/>
    <cellStyle name="､d､ﾀｦ・(9) 115ABS-Exsior" xfId="310"/>
    <cellStyle name="､d､ﾀｦ・0]_  Design " xfId="311"/>
    <cellStyle name="､d､ﾀｦ・10HRLux-Varica" xfId="312"/>
    <cellStyle name="､d､ﾀｦ・10PUAC-Verica" xfId="313"/>
    <cellStyle name="､d､ﾀｦ・115-last" xfId="314"/>
    <cellStyle name="､d､ﾀｦ・13EGI-SE" xfId="315"/>
    <cellStyle name="､d､ﾀｦ・162PFT" xfId="316"/>
    <cellStyle name="､d､ﾀｦ・162-RPW" xfId="317"/>
    <cellStyle name="､d､ﾀｦ・18L Design" xfId="318"/>
    <cellStyle name="､d､ﾀｦ・198RDMP" xfId="319"/>
    <cellStyle name="､d､ﾀｦ・2000SVP" xfId="320"/>
    <cellStyle name="､d､ﾀｦ・2016R19" xfId="321"/>
    <cellStyle name="､d､ﾀｦ・20HSV9-Delica" xfId="322"/>
    <cellStyle name="､d､ﾀｦ・20PUW-Delica" xfId="323"/>
    <cellStyle name="､d､ﾀｦ・22HSV9-Delica" xfId="324"/>
    <cellStyle name="､d､ﾀｦ・22PUW-Delica" xfId="325"/>
    <cellStyle name="､d､ﾀｦ・27-COLL1" xfId="326"/>
    <cellStyle name="､d､ﾀｦ・5+7 Per Unit" xfId="327"/>
    <cellStyle name="､d､ﾀｦ・57-upd" xfId="328"/>
    <cellStyle name="､d､ﾀｦ・95 BP Taurus" xfId="329"/>
    <cellStyle name="､d､ﾀｦ・95BT57-RPW" xfId="330"/>
    <cellStyle name="､d､ﾀｦ・96 Scorpio-95 Scorpio" xfId="331"/>
    <cellStyle name="､d､ﾀｦ・96 Scorpio-CamryLE" xfId="332"/>
    <cellStyle name="､d､ﾀｦ・96 Scorpio-CamryLE (2)" xfId="333"/>
    <cellStyle name="､d､ﾀｦ・96 Scorpio-Grey" xfId="334"/>
    <cellStyle name="､d､ﾀｦ・96 ScorpioH-CamryXE" xfId="335"/>
    <cellStyle name="､d､ﾀｦ・96 ScorpioH-Omega" xfId="336"/>
    <cellStyle name="､d､ﾀｦ・96 Scorpio-Omega" xfId="337"/>
    <cellStyle name="､d､ﾀｦ・97 75FL" xfId="338"/>
    <cellStyle name="､d､ﾀｦ・97 design" xfId="339"/>
    <cellStyle name="､d､ﾀｦ・97 design ( Relaun)" xfId="340"/>
    <cellStyle name="､d､ﾀｦ・97 Design(Value)" xfId="341"/>
    <cellStyle name="､d､ﾀｦ・97 MSC Design" xfId="342"/>
    <cellStyle name="､d､ﾀｦ・98 BT57" xfId="343"/>
    <cellStyle name="､d､ﾀｦ・98 design" xfId="344"/>
    <cellStyle name="､d､ﾀｦ・98 design  " xfId="345"/>
    <cellStyle name="､d､ﾀｦ・98 MY Design" xfId="346"/>
    <cellStyle name="､d､ﾀｦ・98july" xfId="347"/>
    <cellStyle name="､d､ﾀｦ・99MY" xfId="348"/>
    <cellStyle name="､d､ﾀｦ・A-allocated" xfId="349"/>
    <cellStyle name="､d､ﾀｦ・A-allocated 2" xfId="350"/>
    <cellStyle name="､d､ﾀｦ・ABS Airbag" xfId="351"/>
    <cellStyle name="､d､ﾀｦ・Added Spec" xfId="352"/>
    <cellStyle name="､d､ﾀｦ・anayoy" xfId="353"/>
    <cellStyle name="､d､ﾀｦ・AUG0597A" xfId="354"/>
    <cellStyle name="､d､ﾀｦ・B17CORSA" xfId="355"/>
    <cellStyle name="､d､ﾀｦ・B17CORSA 2" xfId="356"/>
    <cellStyle name="､d､ﾀｦ・Back up" xfId="357"/>
    <cellStyle name="､d､ﾀｦ・Back up 2" xfId="358"/>
    <cellStyle name="､d､ﾀｦ・BILLING1" xfId="359"/>
    <cellStyle name="､d､ﾀｦ・BT57" xfId="360"/>
    <cellStyle name="､d､ﾀｦ・BT57HBvsMarch " xfId="361"/>
    <cellStyle name="､d､ﾀｦ・BT57HBvsMarch  (M)" xfId="362"/>
    <cellStyle name="､d､ﾀｦ・BT57NBvsMarch" xfId="363"/>
    <cellStyle name="､d､ﾀｦ・BT57NBvsMarch (M)" xfId="364"/>
    <cellStyle name="､d､ﾀｦ・C206twn" xfId="365"/>
    <cellStyle name="､d､ﾀｦ・C206twn(708)" xfId="366"/>
    <cellStyle name="､d､ﾀｦ・C224(ORIGINAL-AUG)" xfId="367"/>
    <cellStyle name="､d､ﾀｦ・Cam2.2" xfId="368"/>
    <cellStyle name="､d､ﾀｦ・CDT115" xfId="369"/>
    <cellStyle name="､d､ﾀｦ・CDT31-SVO" xfId="370"/>
    <cellStyle name="､d､ﾀｦ・CDW162" xfId="371"/>
    <cellStyle name="､d､ﾀｦ・chart" xfId="372"/>
    <cellStyle name="､d､ﾀｦ・COGLX-GDA" xfId="373"/>
    <cellStyle name="､d､ﾀｦ・COGLX-GDA 2" xfId="374"/>
    <cellStyle name="､d､ﾀｦ・CO-SD" xfId="375"/>
    <cellStyle name="､d､ﾀｦ・CO-SD 2" xfId="376"/>
    <cellStyle name="､d､ﾀｦ・Cost Recovery" xfId="377"/>
    <cellStyle name="､d､ﾀｦ・cost recovery  (2)" xfId="378"/>
    <cellStyle name="､d､ﾀｦ・cost recovery (2)" xfId="379"/>
    <cellStyle name="､d､ﾀｦ・cost recovery_1" xfId="380"/>
    <cellStyle name="､d､ﾀｦ・CT75" xfId="381"/>
    <cellStyle name="､d､ﾀｦ・CT75 (2)" xfId="382"/>
    <cellStyle name="､d､ﾀｦ・CT75 BP Update" xfId="383"/>
    <cellStyle name="､d､ﾀｦ・CT75 minor change" xfId="384"/>
    <cellStyle name="､d､ﾀｦ・CT75 Value" xfId="385"/>
    <cellStyle name="､d､ﾀｦ・CT75_1" xfId="386"/>
    <cellStyle name="､d､ﾀｦ・CT75pu" xfId="387"/>
    <cellStyle name="､d､ﾀｦ・design" xfId="388"/>
    <cellStyle name="､d､ﾀｦ・design " xfId="389"/>
    <cellStyle name="､d､ﾀｦ・design (2)" xfId="390"/>
    <cellStyle name="､d､ﾀｦ・Design Cost" xfId="391"/>
    <cellStyle name="､d､ﾀｦ・Design Engine" xfId="392"/>
    <cellStyle name="､d､ﾀｦ・Design_1" xfId="393"/>
    <cellStyle name="､d､ﾀｦ・DEW98" xfId="394"/>
    <cellStyle name="､d､ﾀｦ・E18PW201" xfId="395"/>
    <cellStyle name="､d､ﾀｦ・E20DEL1" xfId="396"/>
    <cellStyle name="､d､ﾀｦ・E22PUDE1" xfId="397"/>
    <cellStyle name="､d､ﾀｦ・EAO" xfId="398"/>
    <cellStyle name="､d､ﾀｦ・EAO 2" xfId="399"/>
    <cellStyle name="､d､ﾀｦ・EII (upgarade)" xfId="400"/>
    <cellStyle name="､d､ﾀｦ・EII Eco. Profit" xfId="401"/>
    <cellStyle name="､d､ﾀｦ・EII(cost recovery)" xfId="402"/>
    <cellStyle name="､d､ﾀｦ・Enco. profit" xfId="403"/>
    <cellStyle name="､d､ﾀｦ・Enco. profit (2)" xfId="404"/>
    <cellStyle name="､d､ﾀｦ・ENGINEU" xfId="405"/>
    <cellStyle name="､d､ﾀｦ・Explanation" xfId="406"/>
    <cellStyle name="､d､ﾀｦ・Export(714)" xfId="407"/>
    <cellStyle name="､d､ﾀｦ・FACELIFT" xfId="408"/>
    <cellStyle name="､d､ﾀｦ・F-allocated" xfId="409"/>
    <cellStyle name="､d､ﾀｦ・F-allocated 2" xfId="410"/>
    <cellStyle name="､d､ﾀｦ・Fin summary" xfId="411"/>
    <cellStyle name="､d､ﾀｦ・Financial Summary" xfId="412"/>
    <cellStyle name="､d､ﾀｦ・FLH0020 (3)" xfId="413"/>
    <cellStyle name="､d､ﾀｦ・FLHPA" xfId="414"/>
    <cellStyle name="､d､ﾀｦ・FLHPA 2" xfId="415"/>
    <cellStyle name="､d､ﾀｦ・GLCAMH94" xfId="416"/>
    <cellStyle name="､d､ﾀｦ・GLIMARC" xfId="417"/>
    <cellStyle name="､d､ﾀｦ・GLSCAM94" xfId="418"/>
    <cellStyle name="､d､ﾀｦ・GLXMARC" xfId="419"/>
    <cellStyle name="､d､ﾀｦ・HDELLPS1" xfId="420"/>
    <cellStyle name="､d､ﾀｦ・Investment" xfId="421"/>
    <cellStyle name="､d､ﾀｦ・Investment (Self-help)" xfId="422"/>
    <cellStyle name="､d､ﾀｦ・Investment_cost recovery" xfId="423"/>
    <cellStyle name="､d､ﾀｦ・KonoABS" xfId="424"/>
    <cellStyle name="､d､ﾀｦ・KonoABS 2" xfId="425"/>
    <cellStyle name="､d､ﾀｦ・M20Sup" xfId="426"/>
    <cellStyle name="､d､ﾀｦ・May 95 (4)" xfId="427"/>
    <cellStyle name="､d､ﾀｦ・Memo (5)" xfId="428"/>
    <cellStyle name="､d､ﾀｦ・Mondeo" xfId="429"/>
    <cellStyle name="､d､ﾀｦ・Mondeo CKD" xfId="430"/>
    <cellStyle name="､d､ﾀｦ・Mon-Exsior" xfId="431"/>
    <cellStyle name="､d､ﾀｦ・NBA-GLA" xfId="432"/>
    <cellStyle name="､d､ﾀｦ・NBA-LXIA" xfId="433"/>
    <cellStyle name="､d､ﾀｦ・NB-ASTRA" xfId="434"/>
    <cellStyle name="､d､ﾀｦ・NBGLASOC" xfId="435"/>
    <cellStyle name="､d､ﾀｦ・NBLANCER" xfId="436"/>
    <cellStyle name="､d､ﾀｦ・NBMarch" xfId="437"/>
    <cellStyle name="､d､ﾀｦ・NBSocial" xfId="438"/>
    <cellStyle name="､d､ﾀｦ・NBvsMarch" xfId="439"/>
    <cellStyle name="､d､ﾀｦ・Packing Cost" xfId="440"/>
    <cellStyle name="､d､ﾀｦ・Per Unit" xfId="441"/>
    <cellStyle name="､d､ﾀｦ・Per Unit " xfId="442"/>
    <cellStyle name="､d､ﾀｦ・Per Unit_Bongo Per Unit " xfId="443"/>
    <cellStyle name="､d､ﾀｦ・pftsheet" xfId="444"/>
    <cellStyle name="､d､ﾀｦ・P-LUXVA1" xfId="445"/>
    <cellStyle name="､d､ﾀｦ・P-PUVAR1" xfId="446"/>
    <cellStyle name="､d､ﾀｦ・Present (1)" xfId="447"/>
    <cellStyle name="､d､ﾀｦ・Price" xfId="448"/>
    <cellStyle name="､d､ﾀｦ・PRICE (2)" xfId="449"/>
    <cellStyle name="､d､ﾀｦ・Price 2.0" xfId="450"/>
    <cellStyle name="､d､ﾀｦ・Pricelist" xfId="451"/>
    <cellStyle name="､d､ﾀｦ・Program" xfId="452"/>
    <cellStyle name="､d､ﾀｦ・Pronto (upgrade)" xfId="453"/>
    <cellStyle name="､d､ﾀｦ・Pronto Eco. Profit" xfId="454"/>
    <cellStyle name="､d､ﾀｦ・Pronto Upg" xfId="455"/>
    <cellStyle name="､d､ﾀｦ・PT - Pg. 5" xfId="456"/>
    <cellStyle name="､d､ﾀｦ・PU-Aug" xfId="457"/>
    <cellStyle name="､d､ﾀｦ・PUTAURUS" xfId="458"/>
    <cellStyle name="､d､ﾀｦ・REMSC8" xfId="459"/>
    <cellStyle name="､d､ﾀｦ・REMSC8 2" xfId="460"/>
    <cellStyle name="､d､ﾀｦ・Retailprice" xfId="461"/>
    <cellStyle name="､d､ﾀｦ・RP-walk" xfId="462"/>
    <cellStyle name="､d､ﾀｦ・RSw" xfId="463"/>
    <cellStyle name="､d､ﾀｦ・S1-PU (2)" xfId="464"/>
    <cellStyle name="､d､ﾀｦ・selfhe" xfId="465"/>
    <cellStyle name="､d､ﾀｦ・Sheet1" xfId="466"/>
    <cellStyle name="､d､ﾀｦ・Sheet1 (2)" xfId="467"/>
    <cellStyle name="､d､ﾀｦ・Sheet1 (2) 2" xfId="468"/>
    <cellStyle name="､d､ﾀｦ・Sheet1 (3)" xfId="469"/>
    <cellStyle name="､d､ﾀｦ・Sheet1 (3) 2" xfId="470"/>
    <cellStyle name="､d､ﾀｦ・Sheet1 2" xfId="471"/>
    <cellStyle name="､d､ﾀｦ・Sheet2" xfId="472"/>
    <cellStyle name="､d､ﾀｦ・Sheet3" xfId="473"/>
    <cellStyle name="､d､ﾀｦ・Spec" xfId="474"/>
    <cellStyle name="､d､ﾀｦ・SUM" xfId="475"/>
    <cellStyle name="､d､ﾀｦ・Summary 4.0 (2)" xfId="476"/>
    <cellStyle name="､d､ﾀｦ・TA-CAM3" xfId="477"/>
    <cellStyle name="､d､ﾀｦ・TAUCONC1" xfId="478"/>
    <cellStyle name="､d､ﾀｦ・TELSTAR" xfId="479"/>
    <cellStyle name="､d､ﾀｦ・Telstar (2)" xfId="480"/>
    <cellStyle name="､d､ﾀｦ・Telstar_1" xfId="481"/>
    <cellStyle name="､d､ﾀｦ・Total Design" xfId="482"/>
    <cellStyle name="､d､ﾀｦ・Total Design (2)" xfId="483"/>
    <cellStyle name="､d､ﾀｦ・Update Alt4 (Cost)" xfId="484"/>
    <cellStyle name="､d､ﾀｦ・V9-VAGL" xfId="485"/>
    <cellStyle name="､d､ﾀｦ・Volume" xfId="486"/>
    <cellStyle name="､d､ﾀｦ・vs program (2)" xfId="487"/>
    <cellStyle name="､d､ﾀｦ・vs program (3)" xfId="488"/>
    <cellStyle name="､d､ﾀｦ・vs.Mar" xfId="489"/>
    <cellStyle name="､d､ﾀｦ・vs.Mar 2" xfId="490"/>
    <cellStyle name="､d､ﾀｦ・VsProgram" xfId="491"/>
    <cellStyle name="､d､ﾀｦ・With Action" xfId="492"/>
    <cellStyle name="?@｡ﾂe_FY_FLH BP99" xfId="493"/>
    <cellStyle name="?@¯e_FY_FLH BP99" xfId="494"/>
    <cellStyle name="¤@¯ë_Export(714)" xfId="495"/>
    <cellStyle name="¤d¤À¦ì_Export(714)" xfId="496"/>
    <cellStyle name="0" xfId="497"/>
    <cellStyle name="0 2" xfId="498"/>
    <cellStyle name="0_2008 AR schedule" xfId="499"/>
    <cellStyle name="0_Book1" xfId="500"/>
    <cellStyle name="0_Contract Receivables 2009 orig" xfId="501"/>
    <cellStyle name="0_D2" xfId="502"/>
    <cellStyle name="0_D2 2" xfId="503"/>
    <cellStyle name="0_D2_Book1" xfId="504"/>
    <cellStyle name="0_D2_Contract Receivables 2009 orig" xfId="505"/>
    <cellStyle name="args.style" xfId="506"/>
    <cellStyle name="args.style 2" xfId="507"/>
    <cellStyle name="category" xfId="508"/>
    <cellStyle name="Comma" xfId="4" builtinId="3"/>
    <cellStyle name="Comma 2" xfId="3"/>
    <cellStyle name="Comma 2 2" xfId="509"/>
    <cellStyle name="Comma 3" xfId="2"/>
    <cellStyle name="Comma 3 2" xfId="777"/>
    <cellStyle name="Comma 3 3" xfId="782"/>
    <cellStyle name="Comma 4" xfId="510"/>
    <cellStyle name="Comma 5" xfId="511"/>
    <cellStyle name="Comma 6" xfId="512"/>
    <cellStyle name="Comma 7" xfId="778"/>
    <cellStyle name="Currency $" xfId="513"/>
    <cellStyle name="Currency $ 2" xfId="514"/>
    <cellStyle name="Currency 2" xfId="515"/>
    <cellStyle name="date" xfId="516"/>
    <cellStyle name="date 2" xfId="517"/>
    <cellStyle name="Euro" xfId="518"/>
    <cellStyle name="Grey" xfId="519"/>
    <cellStyle name="Grey 2" xfId="520"/>
    <cellStyle name="HEADER" xfId="521"/>
    <cellStyle name="Header1" xfId="522"/>
    <cellStyle name="Header2" xfId="523"/>
    <cellStyle name="Input [yellow]" xfId="524"/>
    <cellStyle name="Input [yellow] 2" xfId="525"/>
    <cellStyle name="Milliers [0]_!!!GO" xfId="526"/>
    <cellStyle name="Milliers_!!!GO" xfId="527"/>
    <cellStyle name="Model" xfId="528"/>
    <cellStyle name="Monétaire [0]_!!!GO" xfId="529"/>
    <cellStyle name="Monétaire_!!!GO" xfId="530"/>
    <cellStyle name="Normal" xfId="0" builtinId="0"/>
    <cellStyle name="Normal - Style1" xfId="531"/>
    <cellStyle name="Normal - Style1 2" xfId="532"/>
    <cellStyle name="Normal 10" xfId="533"/>
    <cellStyle name="Normal 11" xfId="534"/>
    <cellStyle name="Normal 12" xfId="535"/>
    <cellStyle name="Normal 13" xfId="536"/>
    <cellStyle name="Normal 14" xfId="537"/>
    <cellStyle name="Normal 15" xfId="538"/>
    <cellStyle name="Normal 16" xfId="539"/>
    <cellStyle name="Normal 17" xfId="540"/>
    <cellStyle name="Normal 18" xfId="541"/>
    <cellStyle name="Normal 19" xfId="542"/>
    <cellStyle name="Normal 2" xfId="1"/>
    <cellStyle name="Normal 2 2" xfId="543"/>
    <cellStyle name="Normal 2 3" xfId="544"/>
    <cellStyle name="Normal 2 4" xfId="779"/>
    <cellStyle name="Normal 2 5" xfId="781"/>
    <cellStyle name="Normal 20" xfId="545"/>
    <cellStyle name="Normal 21" xfId="546"/>
    <cellStyle name="Normal 22" xfId="547"/>
    <cellStyle name="Normal 23" xfId="780"/>
    <cellStyle name="Normal 3" xfId="5"/>
    <cellStyle name="Normal 4" xfId="548"/>
    <cellStyle name="Normal 5" xfId="549"/>
    <cellStyle name="Normal 6" xfId="550"/>
    <cellStyle name="Normal 7" xfId="551"/>
    <cellStyle name="Normal 8" xfId="552"/>
    <cellStyle name="Normal 9" xfId="553"/>
    <cellStyle name="Normal c" xfId="554"/>
    <cellStyle name="Normal c 2" xfId="555"/>
    <cellStyle name="Œ…‹æØ‚è [0.00]_!!!GO" xfId="556"/>
    <cellStyle name="Œ…‹æØ‚è_!!!GO" xfId="557"/>
    <cellStyle name="one" xfId="558"/>
    <cellStyle name="one 2" xfId="559"/>
    <cellStyle name="per.style" xfId="560"/>
    <cellStyle name="per.style 2" xfId="561"/>
    <cellStyle name="Percent" xfId="776" builtinId="5"/>
    <cellStyle name="Percent [2]" xfId="562"/>
    <cellStyle name="Percent [2] 2" xfId="563"/>
    <cellStyle name="Percent 2" xfId="564"/>
    <cellStyle name="Percent 2 2" xfId="565"/>
    <cellStyle name="Percent 3" xfId="566"/>
    <cellStyle name="Percent 4" xfId="567"/>
    <cellStyle name="Percent 5" xfId="568"/>
    <cellStyle name="Percent 6" xfId="569"/>
    <cellStyle name="Percent 7" xfId="570"/>
    <cellStyle name="Percent 8" xfId="571"/>
    <cellStyle name="Percent 9" xfId="572"/>
    <cellStyle name="Style 1" xfId="573"/>
    <cellStyle name="subhead" xfId="574"/>
    <cellStyle name="two" xfId="575"/>
    <cellStyle name="two 2" xfId="576"/>
    <cellStyle name="underline" xfId="577"/>
    <cellStyle name="ｳfｹ・[0]_162PFT" xfId="578"/>
    <cellStyle name="ｳfｹ0]_  Design " xfId="579"/>
    <cellStyle name="ｳfｹ  Design " xfId="580"/>
    <cellStyle name="ｳfｹ(10) Mondeo-Accord" xfId="581"/>
    <cellStyle name="ｳfｹ(9) 115ABS-Exsior" xfId="582"/>
    <cellStyle name="ｳfｹ10HRLux-Varica" xfId="583"/>
    <cellStyle name="ｳfｹ10PUAC-Verica" xfId="584"/>
    <cellStyle name="ｳfｹ115-last" xfId="585"/>
    <cellStyle name="ｳfｹ13EGI-SE" xfId="586"/>
    <cellStyle name="ｳfｹ162PFT" xfId="587"/>
    <cellStyle name="ｳfｹ162-RPW" xfId="588"/>
    <cellStyle name="ｳfｹ18L Design" xfId="589"/>
    <cellStyle name="ｳfｹ198RDMP" xfId="590"/>
    <cellStyle name="ｳfｹ2000SVP" xfId="591"/>
    <cellStyle name="ｳfｹ2016R19" xfId="592"/>
    <cellStyle name="ｳfｹ20HSV9-Delica" xfId="593"/>
    <cellStyle name="ｳfｹ20PUW-Delica" xfId="594"/>
    <cellStyle name="ｳfｹ22HSV9-Delica" xfId="595"/>
    <cellStyle name="ｳfｹ22PUW-Delica" xfId="596"/>
    <cellStyle name="ｳfｹ27-COLL1" xfId="597"/>
    <cellStyle name="ｳfｹ5+7 Per Unit" xfId="598"/>
    <cellStyle name="ｳfｹ57-upd" xfId="599"/>
    <cellStyle name="ｳfｹ95 BP Taurus" xfId="600"/>
    <cellStyle name="ｳfｹ95BT57-RPW" xfId="601"/>
    <cellStyle name="ｳfｹ96 Scorpio-95 Scorpio" xfId="602"/>
    <cellStyle name="ｳfｹ96 Scorpio-CamryLE" xfId="603"/>
    <cellStyle name="ｳfｹ96 Scorpio-CamryLE (2)" xfId="604"/>
    <cellStyle name="ｳfｹ96 Scorpio-Grey" xfId="605"/>
    <cellStyle name="ｳfｹ96 ScorpioH-CamryXE" xfId="606"/>
    <cellStyle name="ｳfｹ96 ScorpioH-Omega" xfId="607"/>
    <cellStyle name="ｳfｹ96 Scorpio-Omega" xfId="608"/>
    <cellStyle name="ｳfｹ97 75FL" xfId="609"/>
    <cellStyle name="ｳfｹ97 design" xfId="610"/>
    <cellStyle name="ｳfｹ97 design ( Relaun)" xfId="611"/>
    <cellStyle name="ｳfｹ97 Design(Value)" xfId="612"/>
    <cellStyle name="ｳfｹ97 MSC Design" xfId="613"/>
    <cellStyle name="ｳfｹ98 BT57" xfId="614"/>
    <cellStyle name="ｳfｹ98 design" xfId="615"/>
    <cellStyle name="ｳfｹ98 design  " xfId="616"/>
    <cellStyle name="ｳfｹ98 MY Design" xfId="617"/>
    <cellStyle name="ｳfｹ98july" xfId="618"/>
    <cellStyle name="ｳfｹ99MY" xfId="619"/>
    <cellStyle name="ｳfｹA-allocated" xfId="620"/>
    <cellStyle name="ｳfｹA-allocated 2" xfId="621"/>
    <cellStyle name="ｳfｹABS Airbag" xfId="622"/>
    <cellStyle name="ｳfｹAdded Spec" xfId="623"/>
    <cellStyle name="ｳfｹanayoy" xfId="624"/>
    <cellStyle name="ｳfｹAUG0597A" xfId="625"/>
    <cellStyle name="ｳfｹB17CORSA" xfId="626"/>
    <cellStyle name="ｳfｹB17CORSA 2" xfId="627"/>
    <cellStyle name="ｳfｹBack up" xfId="628"/>
    <cellStyle name="ｳfｹBack up 2" xfId="629"/>
    <cellStyle name="ｳfｹBILLING1" xfId="630"/>
    <cellStyle name="ｳfｹBT57" xfId="631"/>
    <cellStyle name="ｳfｹBT57HBvsMarch " xfId="632"/>
    <cellStyle name="ｳfｹBT57HBvsMarch  (M)" xfId="633"/>
    <cellStyle name="ｳfｹBT57NBvsMarch" xfId="634"/>
    <cellStyle name="ｳfｹBT57NBvsMarch (M)" xfId="635"/>
    <cellStyle name="ｳfｹC206 AMIM 103 ITEMS re101600" xfId="636"/>
    <cellStyle name="ｳfｹC206 Checking" xfId="637"/>
    <cellStyle name="ｳfｹC206Export" xfId="638"/>
    <cellStyle name="ｳfｹC206thailand" xfId="639"/>
    <cellStyle name="ｳfｹC206twn" xfId="640"/>
    <cellStyle name="ｳfｹC206twn(708)" xfId="641"/>
    <cellStyle name="ｳfｹC224(ORIGINAL-AUG)" xfId="642"/>
    <cellStyle name="ｳfｹCam2.2" xfId="643"/>
    <cellStyle name="ｳfｹCDT115" xfId="644"/>
    <cellStyle name="ｳfｹCDT31-SVO" xfId="645"/>
    <cellStyle name="ｳfｹCDW162" xfId="646"/>
    <cellStyle name="ｳfｹchart" xfId="647"/>
    <cellStyle name="ｳfｹCOGLX-GDA" xfId="648"/>
    <cellStyle name="ｳfｹCOGLX-GDA 2" xfId="649"/>
    <cellStyle name="ｳfｹCO-SD" xfId="650"/>
    <cellStyle name="ｳfｹCO-SD 2" xfId="651"/>
    <cellStyle name="ｳfｹCost Recovery" xfId="652"/>
    <cellStyle name="ｳfｹcost recovery  (2)" xfId="653"/>
    <cellStyle name="ｳfｹcost recovery (2)" xfId="654"/>
    <cellStyle name="ｳfｹcost recovery_1" xfId="655"/>
    <cellStyle name="ｳfｹCT75" xfId="656"/>
    <cellStyle name="ｳfｹCT75 (2)" xfId="657"/>
    <cellStyle name="ｳfｹCT75 BP Update" xfId="658"/>
    <cellStyle name="ｳfｹCT75 minor change" xfId="659"/>
    <cellStyle name="ｳfｹCT75 Value" xfId="660"/>
    <cellStyle name="ｳfｹCT75_1" xfId="661"/>
    <cellStyle name="ｳfｹCT75pu" xfId="662"/>
    <cellStyle name="ｳfｹdesign" xfId="663"/>
    <cellStyle name="ｳfｹdesign " xfId="664"/>
    <cellStyle name="ｳfｹdesign (2)" xfId="665"/>
    <cellStyle name="ｳfｹDesign Cost" xfId="666"/>
    <cellStyle name="ｳfｹDesign Engine" xfId="667"/>
    <cellStyle name="ｳfｹDesign_1" xfId="668"/>
    <cellStyle name="ｳfｹDEW98" xfId="669"/>
    <cellStyle name="ｳfｹE18PW201" xfId="670"/>
    <cellStyle name="ｳfｹE20DEL1" xfId="671"/>
    <cellStyle name="ｳfｹE22PUDE1" xfId="672"/>
    <cellStyle name="ｳfｹEAO" xfId="673"/>
    <cellStyle name="ｳfｹEAO 2" xfId="674"/>
    <cellStyle name="ｳfｹEII (upgarade)" xfId="675"/>
    <cellStyle name="ｳfｹEII Eco. Profit" xfId="676"/>
    <cellStyle name="ｳfｹEII(cost recovery)" xfId="677"/>
    <cellStyle name="ｳfｹEnco. profit" xfId="678"/>
    <cellStyle name="ｳfｹEnco. profit (2)" xfId="679"/>
    <cellStyle name="ｳfｹENGINEU" xfId="680"/>
    <cellStyle name="ｳfｹExplanation" xfId="681"/>
    <cellStyle name="ｳfｹExport(714)" xfId="682"/>
    <cellStyle name="ｳfｹFACELIFT" xfId="683"/>
    <cellStyle name="ｳfｹF-allocated" xfId="684"/>
    <cellStyle name="ｳfｹF-allocated 2" xfId="685"/>
    <cellStyle name="ｳfｹFin summary" xfId="686"/>
    <cellStyle name="ｳfｹFinancial Summary" xfId="687"/>
    <cellStyle name="ｳfｹFLH0020 (3)" xfId="688"/>
    <cellStyle name="ｳfｹFLHPA" xfId="689"/>
    <cellStyle name="ｳfｹFLHPA 2" xfId="690"/>
    <cellStyle name="ｳfｹGLCAMH94" xfId="691"/>
    <cellStyle name="ｳfｹGLIMARC" xfId="692"/>
    <cellStyle name="ｳfｹGLSCAM94" xfId="693"/>
    <cellStyle name="ｳfｹGLXMARC" xfId="694"/>
    <cellStyle name="ｳfｹHDELLPS1" xfId="695"/>
    <cellStyle name="ｳfｹInvestment" xfId="696"/>
    <cellStyle name="ｳfｹInvestment (Self-help)" xfId="697"/>
    <cellStyle name="ｳfｹInvestment_cost recovery" xfId="698"/>
    <cellStyle name="ｳfｹKonoABS" xfId="699"/>
    <cellStyle name="ｳfｹKonoABS 2" xfId="700"/>
    <cellStyle name="ｳfｹM20Sup" xfId="701"/>
    <cellStyle name="ｳfｹMay 95 (4)" xfId="702"/>
    <cellStyle name="ｳfｹMemo (5)" xfId="703"/>
    <cellStyle name="ｳfｹMondeo" xfId="704"/>
    <cellStyle name="ｳfｹMondeo CKD" xfId="705"/>
    <cellStyle name="ｳfｹMon-Exsior" xfId="706"/>
    <cellStyle name="ｳfｹNBA-GLA" xfId="707"/>
    <cellStyle name="ｳfｹNBA-LXIA" xfId="708"/>
    <cellStyle name="ｳfｹNB-ASTRA" xfId="709"/>
    <cellStyle name="ｳfｹNBGLASOC" xfId="710"/>
    <cellStyle name="ｳfｹNBLANCER" xfId="711"/>
    <cellStyle name="ｳfｹNBMarch" xfId="712"/>
    <cellStyle name="ｳfｹNBSocial" xfId="713"/>
    <cellStyle name="ｳfｹNBvsMarch" xfId="714"/>
    <cellStyle name="ｳfｹPacking Cost" xfId="715"/>
    <cellStyle name="ｳfｹPer Unit" xfId="716"/>
    <cellStyle name="ｳfｹPer Unit " xfId="717"/>
    <cellStyle name="ｳfｹPer Unit_Bongo Per Unit " xfId="718"/>
    <cellStyle name="ｳfｹpftsheet" xfId="719"/>
    <cellStyle name="ｳfｹP-LUXVA1" xfId="720"/>
    <cellStyle name="ｳfｹP-PUVAR1" xfId="721"/>
    <cellStyle name="ｳfｹPresent (1)" xfId="722"/>
    <cellStyle name="ｳfｹPrice" xfId="723"/>
    <cellStyle name="ｳfｹPRICE (2)" xfId="724"/>
    <cellStyle name="ｳfｹPrice 2.0" xfId="725"/>
    <cellStyle name="ｳfｹPricelist" xfId="726"/>
    <cellStyle name="ｳfｹProgram" xfId="727"/>
    <cellStyle name="ｳfｹPronto (upgrade)" xfId="728"/>
    <cellStyle name="ｳfｹPronto Eco. Profit" xfId="729"/>
    <cellStyle name="ｳfｹPronto Upg" xfId="730"/>
    <cellStyle name="ｳfｹPT - Pg. 5" xfId="731"/>
    <cellStyle name="ｳfｹPU-Aug" xfId="732"/>
    <cellStyle name="ｳfｹPUTAURUS" xfId="733"/>
    <cellStyle name="ｳfｹREMSC8" xfId="734"/>
    <cellStyle name="ｳfｹREMSC8 2" xfId="735"/>
    <cellStyle name="ｳfｹRetailprice" xfId="736"/>
    <cellStyle name="ｳfｹRP-walk" xfId="737"/>
    <cellStyle name="ｳfｹRSw" xfId="738"/>
    <cellStyle name="ｳfｹS1-PU (2)" xfId="739"/>
    <cellStyle name="ｳfｹselfhe" xfId="740"/>
    <cellStyle name="ｳfｹSheet1" xfId="741"/>
    <cellStyle name="ｳfｹSheet1 (2)" xfId="742"/>
    <cellStyle name="ｳfｹSheet1 (2) 2" xfId="743"/>
    <cellStyle name="ｳfｹSheet1 (3)" xfId="744"/>
    <cellStyle name="ｳfｹSheet1 (3) 2" xfId="745"/>
    <cellStyle name="ｳfｹSheet1 2" xfId="746"/>
    <cellStyle name="ｳfｹSheet2" xfId="747"/>
    <cellStyle name="ｳfｹSheet3" xfId="748"/>
    <cellStyle name="ｳfｹSpec" xfId="749"/>
    <cellStyle name="ｳfｹSUM" xfId="750"/>
    <cellStyle name="ｳfｹSummary 4.0 (2)" xfId="751"/>
    <cellStyle name="ｳfｹTA-CAM3" xfId="752"/>
    <cellStyle name="ｳfｹTAUCONC1" xfId="753"/>
    <cellStyle name="ｳfｹTELSTAR" xfId="754"/>
    <cellStyle name="ｳfｹTelstar (2)" xfId="755"/>
    <cellStyle name="ｳfｹTelstar_1" xfId="756"/>
    <cellStyle name="ｳfｹTotal Design" xfId="757"/>
    <cellStyle name="ｳfｹTotal Design (2)" xfId="758"/>
    <cellStyle name="ｳfｹUpdate Alt4 (Cost)" xfId="759"/>
    <cellStyle name="ｳfｹV9-VAGL" xfId="760"/>
    <cellStyle name="ｳfｹVolume" xfId="761"/>
    <cellStyle name="ｳfｹvs program (2)" xfId="762"/>
    <cellStyle name="ｳfｹvs program (3)" xfId="763"/>
    <cellStyle name="ｳfｹvs.Mar" xfId="764"/>
    <cellStyle name="ｳfｹvs.Mar 2" xfId="765"/>
    <cellStyle name="ｳfｹVsProgram" xfId="766"/>
    <cellStyle name="ｳfｹWith Action" xfId="767"/>
    <cellStyle name="ｶWｳsｵｲ" xfId="768"/>
    <cellStyle name="ﾀHｫ皙ｺｶWｳsｵｲ" xfId="769"/>
    <cellStyle name="ハイパーリンク" xfId="770"/>
    <cellStyle name="一般_4150-A" xfId="771"/>
    <cellStyle name="千分位_Common Part List" xfId="772"/>
    <cellStyle name="標準_Book1" xfId="773"/>
    <cellStyle name="表示済みのハイパーリンク" xfId="774"/>
    <cellStyle name="貨幣[0]_  Design " xfId="775"/>
  </cellStyles>
  <dxfs count="200">
    <dxf>
      <font>
        <strike val="0"/>
        <outline val="0"/>
        <shadow val="0"/>
        <u val="none"/>
        <vertAlign val="baseline"/>
        <sz val="8"/>
        <color theme="1"/>
        <name val="Arial"/>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theme="1"/>
        <name val="Arial"/>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rgb="FF000000"/>
        <name val="Arial"/>
        <scheme val="none"/>
      </font>
    </dxf>
    <dxf>
      <font>
        <strike val="0"/>
        <outline val="0"/>
        <shadow val="0"/>
        <u val="none"/>
        <vertAlign val="baseline"/>
        <sz val="10"/>
        <color theme="1"/>
        <name val="Arial"/>
        <scheme val="none"/>
      </font>
    </dxf>
    <dxf>
      <font>
        <strike val="0"/>
        <outline val="0"/>
        <shadow val="0"/>
        <u val="none"/>
        <vertAlign val="baseline"/>
        <sz val="8"/>
        <color theme="1"/>
        <name val="Arial"/>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theme="1"/>
        <name val="Arial"/>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rgb="FF000000"/>
        <name val="Arial"/>
        <scheme val="none"/>
      </font>
    </dxf>
    <dxf>
      <font>
        <strike val="0"/>
        <outline val="0"/>
        <shadow val="0"/>
        <u val="none"/>
        <vertAlign val="baseline"/>
        <sz val="10"/>
        <color theme="1"/>
        <name val="Arial"/>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b val="0"/>
        <i val="0"/>
        <strike val="0"/>
        <condense val="0"/>
        <extend val="0"/>
        <outline val="0"/>
        <shadow val="0"/>
        <u val="none"/>
        <vertAlign val="baseline"/>
        <sz val="8"/>
        <color auto="1"/>
        <name val="Calibri"/>
        <scheme val="none"/>
      </font>
    </dxf>
    <dxf>
      <font>
        <b val="0"/>
        <i val="0"/>
        <strike val="0"/>
        <condense val="0"/>
        <extend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numFmt numFmtId="4" formatCode="#,##0.00"/>
    </dxf>
    <dxf>
      <font>
        <strike val="0"/>
        <outline val="0"/>
        <shadow val="0"/>
        <u val="none"/>
        <vertAlign val="baseline"/>
        <sz val="8"/>
        <color auto="1"/>
        <name val="Calibri"/>
        <scheme val="none"/>
      </font>
    </dxf>
    <dxf>
      <numFmt numFmtId="4" formatCode="#,##0.00"/>
    </dxf>
    <dxf>
      <font>
        <b val="0"/>
        <i val="0"/>
        <strike val="0"/>
        <condense val="0"/>
        <extend val="0"/>
        <outline val="0"/>
        <shadow val="0"/>
        <u val="none"/>
        <vertAlign val="baseline"/>
        <sz val="8"/>
        <color auto="1"/>
        <name val="Calibri"/>
        <scheme val="none"/>
      </font>
      <numFmt numFmtId="4" formatCode="#,##0.00"/>
    </dxf>
    <dxf>
      <numFmt numFmtId="4" formatCode="#,##0.00"/>
    </dxf>
    <dxf>
      <font>
        <strike val="0"/>
        <outline val="0"/>
        <shadow val="0"/>
        <u val="none"/>
        <vertAlign val="baseline"/>
        <sz val="8"/>
        <color auto="1"/>
        <name val="Calibri"/>
        <scheme val="none"/>
      </font>
    </dxf>
    <dxf>
      <numFmt numFmtId="4" formatCode="#,##0.00"/>
    </dxf>
    <dxf>
      <font>
        <strike val="0"/>
        <outline val="0"/>
        <shadow val="0"/>
        <u val="none"/>
        <vertAlign val="baseline"/>
        <sz val="8"/>
        <color auto="1"/>
        <name val="Calibri"/>
        <scheme val="none"/>
      </font>
    </dxf>
    <dxf>
      <numFmt numFmtId="4" formatCode="#,##0.00"/>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11"/>
        <color auto="1"/>
        <name val="Calibri"/>
        <scheme val="none"/>
      </font>
      <numFmt numFmtId="35" formatCode="_(* #,##0.00_);_(* \(#,##0.00\);_(* &quot;-&quot;??_);_(@_)"/>
    </dxf>
    <dxf>
      <font>
        <strike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numFmt numFmtId="35" formatCode="_(* #,##0.00_);_(* \(#,##0.00\);_(* &quot;-&quot;??_);_(@_)"/>
    </dxf>
    <dxf>
      <font>
        <strike val="0"/>
        <outline val="0"/>
        <shadow val="0"/>
        <u val="none"/>
        <vertAlign val="baseline"/>
        <sz val="11"/>
        <color auto="1"/>
        <name val="Calibri"/>
        <scheme val="minor"/>
      </font>
    </dxf>
    <dxf>
      <numFmt numFmtId="4" formatCode="#,##0.00"/>
    </dxf>
    <dxf>
      <font>
        <strike val="0"/>
        <outline val="0"/>
        <shadow val="0"/>
        <u val="none"/>
        <vertAlign val="baseline"/>
        <sz val="11"/>
        <color auto="1"/>
        <name val="Calibri"/>
        <scheme val="minor"/>
      </font>
    </dxf>
    <dxf>
      <numFmt numFmtId="4" formatCode="#,##0.00"/>
    </dxf>
    <dxf>
      <font>
        <b val="0"/>
        <i val="0"/>
        <strike val="0"/>
        <condense val="0"/>
        <extend val="0"/>
        <outline val="0"/>
        <shadow val="0"/>
        <u val="none"/>
        <vertAlign val="baseline"/>
        <sz val="11"/>
        <color auto="1"/>
        <name val="Calibri"/>
        <scheme val="minor"/>
      </font>
    </dxf>
    <dxf>
      <numFmt numFmtId="4" formatCode="#,##0.00"/>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none"/>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numFmt numFmtId="4" formatCode="#,##0.00"/>
    </dxf>
    <dxf>
      <font>
        <strike val="0"/>
        <outline val="0"/>
        <shadow val="0"/>
        <u val="none"/>
        <vertAlign val="baseline"/>
        <sz val="11"/>
        <color auto="1"/>
        <name val="Calibri"/>
        <scheme val="minor"/>
      </font>
    </dxf>
    <dxf>
      <numFmt numFmtId="4" formatCode="#,##0.00"/>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numFmt numFmtId="166" formatCode="mm/dd/yy;@"/>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numFmt numFmtId="166" formatCode="mm/dd/yy;@"/>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auto="1"/>
        <name val="Calibri"/>
      </font>
    </dxf>
    <dxf>
      <font>
        <strike val="0"/>
        <outline val="0"/>
        <shadow val="0"/>
        <u val="none"/>
        <vertAlign val="baseline"/>
        <sz val="8"/>
        <color theme="1"/>
        <name val="Arial"/>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theme="1"/>
        <name val="Arial"/>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rgb="FF000000"/>
        <name val="Arial"/>
        <scheme val="none"/>
      </font>
    </dxf>
    <dxf>
      <font>
        <strike val="0"/>
        <outline val="0"/>
        <shadow val="0"/>
        <u val="none"/>
        <vertAlign val="baseline"/>
        <sz val="10"/>
        <color theme="1"/>
        <name val="Arial"/>
        <scheme val="none"/>
      </font>
    </dxf>
    <dxf>
      <font>
        <strike val="0"/>
        <outline val="0"/>
        <shadow val="0"/>
        <u val="none"/>
        <vertAlign val="baseline"/>
        <sz val="8"/>
        <color theme="1"/>
        <name val="Arial"/>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theme="1"/>
        <name val="Arial"/>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rgb="FF000000"/>
        <name val="Arial"/>
        <scheme val="none"/>
      </font>
    </dxf>
    <dxf>
      <font>
        <strike val="0"/>
        <outline val="0"/>
        <shadow val="0"/>
        <u val="none"/>
        <vertAlign val="baseline"/>
        <sz val="10"/>
        <color theme="1"/>
        <name val="Arial"/>
        <scheme val="none"/>
      </font>
    </dxf>
    <dxf>
      <font>
        <strike val="0"/>
        <outline val="0"/>
        <shadow val="0"/>
        <u val="none"/>
        <vertAlign val="baseline"/>
        <sz val="8"/>
        <color theme="1"/>
        <name val="Arial"/>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theme="1"/>
        <name val="Arial"/>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rgb="FF000000"/>
        <name val="Arial"/>
        <scheme val="none"/>
      </font>
    </dxf>
    <dxf>
      <font>
        <strike val="0"/>
        <outline val="0"/>
        <shadow val="0"/>
        <u val="none"/>
        <vertAlign val="baseline"/>
        <sz val="10"/>
        <color theme="1"/>
        <name val="Arial"/>
        <scheme val="none"/>
      </font>
    </dxf>
    <dxf>
      <font>
        <strike val="0"/>
        <outline val="0"/>
        <shadow val="0"/>
        <u val="none"/>
        <vertAlign val="baseline"/>
        <sz val="11"/>
        <color auto="1"/>
        <name val="Calibri"/>
        <scheme val="none"/>
      </font>
      <numFmt numFmtId="35" formatCode="_(* #,##0.00_);_(* \(#,##0.00\);_(* &quot;-&quot;??_);_(@_)"/>
    </dxf>
    <dxf>
      <font>
        <strike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numFmt numFmtId="35" formatCode="_(* #,##0.00_);_(* \(#,##0.00\);_(* &quot;-&quot;??_);_(@_)"/>
    </dxf>
    <dxf>
      <font>
        <strike val="0"/>
        <outline val="0"/>
        <shadow val="0"/>
        <u val="none"/>
        <vertAlign val="baseline"/>
        <sz val="11"/>
        <color auto="1"/>
        <name val="Calibri"/>
        <scheme val="minor"/>
      </font>
    </dxf>
    <dxf>
      <numFmt numFmtId="4" formatCode="#,##0.00"/>
    </dxf>
    <dxf>
      <font>
        <strike val="0"/>
        <outline val="0"/>
        <shadow val="0"/>
        <u val="none"/>
        <vertAlign val="baseline"/>
        <sz val="11"/>
        <color auto="1"/>
        <name val="Calibri"/>
        <scheme val="minor"/>
      </font>
    </dxf>
    <dxf>
      <numFmt numFmtId="4" formatCode="#,##0.00"/>
    </dxf>
    <dxf>
      <font>
        <b val="0"/>
        <i val="0"/>
        <strike val="0"/>
        <condense val="0"/>
        <extend val="0"/>
        <outline val="0"/>
        <shadow val="0"/>
        <u val="none"/>
        <vertAlign val="baseline"/>
        <sz val="11"/>
        <color auto="1"/>
        <name val="Calibri"/>
        <scheme val="minor"/>
      </font>
    </dxf>
    <dxf>
      <numFmt numFmtId="4" formatCode="#,##0.00"/>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minor"/>
      </font>
    </dxf>
    <dxf>
      <font>
        <strike val="0"/>
        <outline val="0"/>
        <shadow val="0"/>
        <u val="none"/>
        <vertAlign val="baseline"/>
        <sz val="11"/>
        <color auto="1"/>
        <name val="Calibri"/>
        <scheme val="none"/>
      </font>
    </dxf>
    <dxf>
      <font>
        <strike val="0"/>
        <outline val="0"/>
        <shadow val="0"/>
        <u val="none"/>
        <vertAlign val="baseline"/>
        <sz val="11"/>
        <color auto="1"/>
        <name val="Calibri"/>
        <scheme val="minor"/>
      </font>
    </dxf>
    <dxf>
      <font>
        <strike val="0"/>
        <outline val="0"/>
        <shadow val="0"/>
        <u val="none"/>
        <vertAlign val="baseline"/>
        <sz val="8"/>
        <color theme="1"/>
        <name val="Arial"/>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theme="1"/>
        <name val="Arial"/>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rgb="FF000000"/>
        <name val="Arial"/>
        <scheme val="none"/>
      </font>
    </dxf>
    <dxf>
      <font>
        <strike val="0"/>
        <outline val="0"/>
        <shadow val="0"/>
        <u val="none"/>
        <vertAlign val="baseline"/>
        <sz val="10"/>
        <color theme="1"/>
        <name val="Arial"/>
        <scheme val="none"/>
      </font>
    </dxf>
    <dxf>
      <numFmt numFmtId="4" formatCode="#,##0.00"/>
    </dxf>
    <dxf>
      <font>
        <b val="0"/>
        <i val="0"/>
        <strike val="0"/>
        <condense val="0"/>
        <extend val="0"/>
        <outline val="0"/>
        <shadow val="0"/>
        <u val="none"/>
        <vertAlign val="baseline"/>
        <sz val="11"/>
        <color auto="1"/>
        <name val="Calibri"/>
        <scheme val="none"/>
      </font>
    </dxf>
    <dxf>
      <numFmt numFmtId="4" formatCode="#,##0.00"/>
    </dxf>
    <dxf>
      <numFmt numFmtId="4" formatCode="#,##0.00"/>
    </dxf>
    <dxf>
      <numFmt numFmtId="4" formatCode="#,##0.00"/>
    </dxf>
    <dxf>
      <numFmt numFmtId="4" formatCode="#,##0.00"/>
    </dxf>
    <dxf>
      <font>
        <strike val="0"/>
        <outline val="0"/>
        <shadow val="0"/>
        <u val="none"/>
        <vertAlign val="baseline"/>
        <sz val="8"/>
        <color theme="1"/>
        <name val="Arial"/>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theme="1"/>
        <name val="Arial"/>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rgb="FF000000"/>
        <name val="Arial"/>
        <scheme val="none"/>
      </font>
    </dxf>
    <dxf>
      <font>
        <strike val="0"/>
        <outline val="0"/>
        <shadow val="0"/>
        <u val="none"/>
        <vertAlign val="baseline"/>
        <sz val="10"/>
        <color theme="1"/>
        <name val="Arial"/>
        <scheme val="none"/>
      </font>
    </dxf>
    <dxf>
      <font>
        <strike val="0"/>
        <outline val="0"/>
        <shadow val="0"/>
        <u val="none"/>
        <vertAlign val="baseline"/>
        <sz val="8"/>
        <color auto="1"/>
        <name val="Calibri"/>
        <scheme val="none"/>
      </font>
    </dxf>
    <dxf>
      <font>
        <b val="0"/>
        <i val="0"/>
        <strike val="0"/>
        <condense val="0"/>
        <extend val="0"/>
        <outline val="0"/>
        <shadow val="0"/>
        <u val="none"/>
        <vertAlign val="baseline"/>
        <sz val="8"/>
        <color auto="1"/>
        <name val="Calibri"/>
        <scheme val="none"/>
      </font>
    </dxf>
    <dxf>
      <numFmt numFmtId="4" formatCode="#,##0.00"/>
    </dxf>
    <dxf>
      <font>
        <strike val="0"/>
        <outline val="0"/>
        <shadow val="0"/>
        <u val="none"/>
        <vertAlign val="baseline"/>
        <sz val="8"/>
        <color auto="1"/>
        <name val="Calibri"/>
        <scheme val="none"/>
      </font>
    </dxf>
    <dxf>
      <numFmt numFmtId="4" formatCode="#,##0.00"/>
    </dxf>
    <dxf>
      <font>
        <b val="0"/>
        <i val="0"/>
        <strike val="0"/>
        <condense val="0"/>
        <extend val="0"/>
        <outline val="0"/>
        <shadow val="0"/>
        <u val="none"/>
        <vertAlign val="baseline"/>
        <sz val="8"/>
        <color auto="1"/>
        <name val="Calibri"/>
        <scheme val="none"/>
      </font>
      <numFmt numFmtId="4" formatCode="#,##0.00"/>
    </dxf>
    <dxf>
      <numFmt numFmtId="4" formatCode="#,##0.00"/>
    </dxf>
    <dxf>
      <font>
        <strike val="0"/>
        <outline val="0"/>
        <shadow val="0"/>
        <u val="none"/>
        <vertAlign val="baseline"/>
        <sz val="8"/>
        <color auto="1"/>
        <name val="Calibri"/>
        <scheme val="none"/>
      </font>
    </dxf>
    <dxf>
      <numFmt numFmtId="4" formatCode="#,##0.00"/>
    </dxf>
    <dxf>
      <font>
        <strike val="0"/>
        <outline val="0"/>
        <shadow val="0"/>
        <u val="none"/>
        <vertAlign val="baseline"/>
        <sz val="8"/>
        <color auto="1"/>
        <name val="Calibri"/>
        <scheme val="none"/>
      </font>
    </dxf>
    <dxf>
      <numFmt numFmtId="4" formatCode="#,##0.00"/>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auto="1"/>
        <name val="Calibri"/>
        <scheme val="none"/>
      </font>
    </dxf>
    <dxf>
      <font>
        <strike val="0"/>
        <outline val="0"/>
        <shadow val="0"/>
        <u val="none"/>
        <vertAlign val="baseline"/>
        <sz val="8"/>
        <color theme="1"/>
        <name val="Arial"/>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theme="1"/>
        <name val="Arial"/>
        <scheme val="none"/>
      </font>
    </dxf>
    <dxf>
      <font>
        <b/>
        <i val="0"/>
        <strike val="0"/>
        <condense val="0"/>
        <extend val="0"/>
        <outline val="0"/>
        <shadow val="0"/>
        <u val="none"/>
        <vertAlign val="baseline"/>
        <sz val="11"/>
        <color theme="1"/>
        <name val="Calibri"/>
        <scheme val="minor"/>
      </font>
    </dxf>
    <dxf>
      <font>
        <strike val="0"/>
        <outline val="0"/>
        <shadow val="0"/>
        <u val="none"/>
        <vertAlign val="baseline"/>
        <sz val="10"/>
        <color rgb="FF000000"/>
        <name val="Arial"/>
        <scheme val="none"/>
      </font>
    </dxf>
    <dxf>
      <font>
        <strike val="0"/>
        <outline val="0"/>
        <shadow val="0"/>
        <u val="none"/>
        <vertAlign val="baseline"/>
        <sz val="10"/>
        <color theme="1"/>
        <name val="Arial"/>
        <scheme val="none"/>
      </font>
    </dxf>
    <dxf>
      <font>
        <strike val="0"/>
        <outline val="0"/>
        <shadow val="0"/>
        <u val="none"/>
        <vertAlign val="baseline"/>
        <sz val="9"/>
        <color auto="1"/>
        <name val="Calibri"/>
        <scheme val="none"/>
      </font>
    </dxf>
    <dxf>
      <numFmt numFmtId="4" formatCode="#,##0.00"/>
    </dxf>
    <dxf>
      <font>
        <strike val="0"/>
        <outline val="0"/>
        <shadow val="0"/>
        <u val="none"/>
        <vertAlign val="baseline"/>
        <sz val="9"/>
        <color auto="1"/>
        <name val="Calibri"/>
        <scheme val="none"/>
      </font>
      <numFmt numFmtId="4" formatCode="#,##0.00"/>
    </dxf>
    <dxf>
      <numFmt numFmtId="4" formatCode="#,##0.00"/>
    </dxf>
    <dxf>
      <font>
        <strike val="0"/>
        <outline val="0"/>
        <shadow val="0"/>
        <u val="none"/>
        <vertAlign val="baseline"/>
        <sz val="9"/>
        <color auto="1"/>
        <name val="Calibri"/>
        <scheme val="none"/>
      </font>
    </dxf>
    <dxf>
      <numFmt numFmtId="4" formatCode="#,##0.00"/>
    </dxf>
    <dxf>
      <font>
        <strike val="0"/>
        <outline val="0"/>
        <shadow val="0"/>
        <u val="none"/>
        <vertAlign val="baseline"/>
        <sz val="9"/>
        <color auto="1"/>
        <name val="Calibri"/>
        <scheme val="none"/>
      </font>
      <numFmt numFmtId="4" formatCode="#,##0.00"/>
    </dxf>
    <dxf>
      <numFmt numFmtId="4" formatCode="#,##0.00"/>
    </dxf>
    <dxf>
      <font>
        <strike val="0"/>
        <outline val="0"/>
        <shadow val="0"/>
        <u val="none"/>
        <vertAlign val="baseline"/>
        <sz val="9"/>
        <color auto="1"/>
        <name val="Calibri"/>
        <scheme val="none"/>
      </font>
    </dxf>
    <dxf>
      <numFmt numFmtId="4" formatCode="#,##0.00"/>
    </dxf>
    <dxf>
      <font>
        <strike val="0"/>
        <outline val="0"/>
        <shadow val="0"/>
        <u val="none"/>
        <vertAlign val="baseline"/>
        <sz val="9"/>
        <color auto="1"/>
        <name val="Calibri"/>
        <scheme val="none"/>
      </font>
    </dxf>
    <dxf>
      <numFmt numFmtId="4" formatCode="#,##0.00"/>
    </dxf>
    <dxf>
      <font>
        <strike val="0"/>
        <outline val="0"/>
        <shadow val="0"/>
        <u val="none"/>
        <vertAlign val="baseline"/>
        <sz val="9"/>
        <color auto="1"/>
        <name val="Calibri"/>
        <scheme val="none"/>
      </font>
    </dxf>
    <dxf>
      <font>
        <strike val="0"/>
        <outline val="0"/>
        <shadow val="0"/>
        <u val="none"/>
        <vertAlign val="baseline"/>
        <sz val="9"/>
        <color auto="1"/>
        <name val="Calibri"/>
        <scheme val="none"/>
      </font>
    </dxf>
    <dxf>
      <font>
        <strike val="0"/>
        <outline val="0"/>
        <shadow val="0"/>
        <u val="none"/>
        <vertAlign val="baseline"/>
        <sz val="9"/>
        <color auto="1"/>
        <name val="Calibri"/>
        <scheme val="none"/>
      </font>
    </dxf>
    <dxf>
      <font>
        <strike val="0"/>
        <outline val="0"/>
        <shadow val="0"/>
        <u val="none"/>
        <vertAlign val="baseline"/>
        <sz val="9"/>
        <color auto="1"/>
        <name val="Calibri"/>
        <scheme val="none"/>
      </font>
    </dxf>
    <dxf>
      <font>
        <strike val="0"/>
        <outline val="0"/>
        <shadow val="0"/>
        <u val="none"/>
        <vertAlign val="baseline"/>
        <sz val="9"/>
        <color auto="1"/>
        <name val="Calibri"/>
        <scheme val="none"/>
      </font>
    </dxf>
    <dxf>
      <font>
        <strike val="0"/>
        <outline val="0"/>
        <shadow val="0"/>
        <u val="none"/>
        <vertAlign val="baseline"/>
        <sz val="9"/>
        <color auto="1"/>
        <name val="Calibri"/>
        <scheme val="none"/>
      </font>
    </dxf>
    <dxf>
      <font>
        <strike val="0"/>
        <outline val="0"/>
        <shadow val="0"/>
        <u val="none"/>
        <vertAlign val="baseline"/>
        <sz val="9"/>
        <color auto="1"/>
        <name val="Calibri"/>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ables/table1.xml><?xml version="1.0" encoding="utf-8"?>
<table xmlns="http://schemas.openxmlformats.org/spreadsheetml/2006/main" id="3" name="TrialBalance" displayName="TrialBalance" ref="A9:K14" totalsRowShown="0" headerRowDxfId="199" dataDxfId="198">
  <autoFilter ref="A9:K14"/>
  <tableColumns count="11">
    <tableColumn id="3" name="AccountCode" dataDxfId="197"/>
    <tableColumn id="4" name="AccountTitle" dataDxfId="196"/>
    <tableColumn id="9" name="AccountFaceID" dataDxfId="195"/>
    <tableColumn id="10" name="AccountFaceDesc" dataDxfId="194"/>
    <tableColumn id="5" name="BeginningBalances" dataDxfId="193" totalsRowDxfId="192"/>
    <tableColumn id="6" name="CurrentDebits" dataDxfId="191" totalsRowDxfId="190"/>
    <tableColumn id="7" name="CurrentCredits" dataDxfId="189" totalsRowDxfId="188"/>
    <tableColumn id="2" name="NetBalance" dataDxfId="187" totalsRowDxfId="186"/>
    <tableColumn id="8" name="EndingBalances" dataDxfId="185" totalsRowDxfId="184"/>
    <tableColumn id="11" name="CY_Beginning" dataDxfId="183" totalsRowDxfId="182"/>
    <tableColumn id="1" name="Nominal" dataDxfId="181"/>
  </tableColumns>
  <tableStyleInfo showFirstColumn="0" showLastColumn="0" showRowStripes="1" showColumnStripes="0"/>
</table>
</file>

<file path=xl/tables/table10.xml><?xml version="1.0" encoding="utf-8"?>
<table xmlns="http://schemas.openxmlformats.org/spreadsheetml/2006/main" id="20" name="RFPDetailSchema5791719" displayName="RFPDetailSchema5791719" ref="A6:B78" headerRowCount="0" totalsRowShown="0" headerRowDxfId="108" dataDxfId="107">
  <tableColumns count="2">
    <tableColumn id="1" name="Key" headerRowDxfId="106" dataDxfId="105" dataCellStyle="Normal"/>
    <tableColumn id="2" name="Value" headerRowDxfId="104" dataDxfId="103" dataCellStyle="Normal"/>
  </tableColumns>
  <tableStyleInfo name="TableStyleLight2" showFirstColumn="0" showLastColumn="0" showRowStripes="1" showColumnStripes="0"/>
</table>
</file>

<file path=xl/tables/table11.xml><?xml version="1.0" encoding="utf-8"?>
<table xmlns="http://schemas.openxmlformats.org/spreadsheetml/2006/main" id="16" name="TrialBalance7" displayName="TrialBalance7" ref="A6:L352" totalsRowShown="0" headerRowDxfId="60" dataDxfId="59">
  <autoFilter ref="A6:L352"/>
  <tableColumns count="12">
    <tableColumn id="9" name="Column1" dataDxfId="58"/>
    <tableColumn id="1" name="Column2" dataDxfId="57"/>
    <tableColumn id="2" name="AccountFaceID" dataDxfId="56"/>
    <tableColumn id="7" name="AccountCode" dataDxfId="55"/>
    <tableColumn id="10" name="AccountTitle" dataDxfId="54"/>
    <tableColumn id="5" name="BeginningBalances" dataDxfId="53" totalsRowDxfId="52" dataCellStyle="Comma"/>
    <tableColumn id="11" name="NetBalance" dataDxfId="51" totalsRowDxfId="50" dataCellStyle="Comma"/>
    <tableColumn id="8" name="EndingBalances" dataDxfId="49" totalsRowDxfId="48" dataCellStyle="Comma"/>
    <tableColumn id="3" name="_PrimaryKey(AccountCode)" dataDxfId="47"/>
    <tableColumn id="6" name="_PrimaryGroupKey(AccountFaceID)" dataDxfId="46"/>
    <tableColumn id="4" name="_HideRow" dataDxfId="45"/>
    <tableColumn id="12" name="_DeleteRow" dataDxfId="44"/>
  </tableColumns>
  <tableStyleInfo showFirstColumn="0" showLastColumn="0" showRowStripes="1" showColumnStripes="0"/>
</table>
</file>

<file path=xl/tables/table12.xml><?xml version="1.0" encoding="utf-8"?>
<table xmlns="http://schemas.openxmlformats.org/spreadsheetml/2006/main" id="11" name="RFPDetailSchema12" displayName="RFPDetailSchema12" ref="A6:B78" headerRowCount="0" totalsRowShown="0" headerRowDxfId="120" dataDxfId="119">
  <tableColumns count="2">
    <tableColumn id="1" name="Key" headerRowDxfId="118" dataDxfId="117" dataCellStyle="Normal"/>
    <tableColumn id="2" name="Value" headerRowDxfId="116" dataDxfId="115" dataCellStyle="Normal"/>
  </tableColumns>
  <tableStyleInfo name="TableStyleLight2" showFirstColumn="0" showLastColumn="0" showRowStripes="1" showColumnStripes="0"/>
</table>
</file>

<file path=xl/tables/table13.xml><?xml version="1.0" encoding="utf-8"?>
<table xmlns="http://schemas.openxmlformats.org/spreadsheetml/2006/main" id="10" name="AccountListing" displayName="AccountListing" ref="A6:M7" totalsRowShown="0" headerRowDxfId="87" dataDxfId="86">
  <autoFilter ref="A6:M7"/>
  <tableColumns count="13">
    <tableColumn id="1" name="AccountCode" dataDxfId="85"/>
    <tableColumn id="2" name="AccountTitle" dataDxfId="84"/>
    <tableColumn id="3" name="RefNo" dataDxfId="83"/>
    <tableColumn id="4" name="GLDate" dataDxfId="82"/>
    <tableColumn id="5" name="EntityCode" dataDxfId="81"/>
    <tableColumn id="6" name="EntityName" dataDxfId="80"/>
    <tableColumn id="7" name="Debit" dataDxfId="79" dataCellStyle="Comma"/>
    <tableColumn id="8" name="Credit" dataDxfId="78" dataCellStyle="Comma"/>
    <tableColumn id="9" name="Particulars" dataDxfId="77"/>
    <tableColumn id="10" name="Attachment" dataDxfId="76"/>
    <tableColumn id="11" name="BankAccountNo" dataDxfId="75"/>
    <tableColumn id="12" name="ContractNo" dataDxfId="74"/>
    <tableColumn id="13" name="UnitID" dataDxfId="73"/>
  </tableColumns>
  <tableStyleInfo showFirstColumn="0" showLastColumn="0" showRowStripes="1" showColumnStripes="0"/>
</table>
</file>

<file path=xl/tables/table14.xml><?xml version="1.0" encoding="utf-8"?>
<table xmlns="http://schemas.openxmlformats.org/spreadsheetml/2006/main" id="9" name="AccountListing2" displayName="AccountListing2" ref="A5:M9" totalsRowShown="0" headerRowDxfId="102" dataDxfId="101">
  <autoFilter ref="A5:M9"/>
  <tableColumns count="13">
    <tableColumn id="1" name="AccountCode" dataDxfId="100"/>
    <tableColumn id="2" name="AccountTitle" dataDxfId="99"/>
    <tableColumn id="3" name="RefNo" dataDxfId="98"/>
    <tableColumn id="4" name="GLDate" dataDxfId="97"/>
    <tableColumn id="5" name="EntityCode" dataDxfId="96"/>
    <tableColumn id="6" name="EntityName" dataDxfId="95"/>
    <tableColumn id="7" name="Debit" dataDxfId="94"/>
    <tableColumn id="8" name="Credit" dataDxfId="93"/>
    <tableColumn id="9" name="Particulars" dataDxfId="92"/>
    <tableColumn id="10" name="Attachment" dataDxfId="91"/>
    <tableColumn id="11" name="BankAccountNo" dataDxfId="90"/>
    <tableColumn id="12" name="ContractNo" dataDxfId="89"/>
    <tableColumn id="13" name="UnitID" dataDxfId="88"/>
  </tableColumns>
  <tableStyleInfo showFirstColumn="0" showLastColumn="0" showRowStripes="1" showColumnStripes="0"/>
</table>
</file>

<file path=xl/tables/table15.xml><?xml version="1.0" encoding="utf-8"?>
<table xmlns="http://schemas.openxmlformats.org/spreadsheetml/2006/main" id="19" name="RFPDetailSchema1620" displayName="RFPDetailSchema1620" ref="A6:B78" headerRowCount="0" totalsRowShown="0" headerRowDxfId="5" dataDxfId="4">
  <tableColumns count="2">
    <tableColumn id="1" name="Key" headerRowDxfId="3" dataDxfId="2" dataCellStyle="Normal"/>
    <tableColumn id="2" name="Value" headerRowDxfId="1" dataDxfId="0" dataCellStyle="Normal"/>
  </tableColumns>
  <tableStyleInfo name="TableStyleLight2" showFirstColumn="0" showLastColumn="0" showRowStripes="1" showColumnStripes="0"/>
</table>
</file>

<file path=xl/tables/table16.xml><?xml version="1.0" encoding="utf-8"?>
<table xmlns="http://schemas.openxmlformats.org/spreadsheetml/2006/main" id="17" name="TrialBalance9" displayName="TrialBalance9" ref="A6:M7" insertRow="1" totalsRowShown="0" headerRowDxfId="43" dataDxfId="42">
  <autoFilter ref="A6:M7"/>
  <tableColumns count="13">
    <tableColumn id="3" name="xxxAccountNoteID" dataDxfId="41"/>
    <tableColumn id="4" name="AccountNoteDesc" dataDxfId="40"/>
    <tableColumn id="2" name="OrderFaceID" dataDxfId="39"/>
    <tableColumn id="9" name="AccountFaceID" dataDxfId="38"/>
    <tableColumn id="10" name="AccountFaceDesc" dataDxfId="37"/>
    <tableColumn id="5" name="NormalBeginningBalances" dataDxfId="36" totalsRowDxfId="35"/>
    <tableColumn id="6" name="CurrentDebits" dataDxfId="34" totalsRowDxfId="33"/>
    <tableColumn id="7" name="CurrentCredits" dataDxfId="32" totalsRowDxfId="31"/>
    <tableColumn id="11" name="NormalEndingBalances" dataDxfId="30" totalsRowDxfId="29"/>
    <tableColumn id="8" name="NormalCY_Beginning" dataDxfId="28" totalsRowDxfId="27"/>
    <tableColumn id="1" name="Nominal" dataDxfId="26"/>
    <tableColumn id="12" name="_HideMe" dataDxfId="25"/>
    <tableColumn id="13" name="_xxxDeleteThis" dataDxfId="24"/>
  </tableColumns>
  <tableStyleInfo showFirstColumn="0" showLastColumn="0" showRowStripes="1" showColumnStripes="0"/>
</table>
</file>

<file path=xl/tables/table17.xml><?xml version="1.0" encoding="utf-8"?>
<table xmlns="http://schemas.openxmlformats.org/spreadsheetml/2006/main" id="15" name="RFPDetailSchema16" displayName="RFPDetailSchema16" ref="A6:B78" headerRowCount="0" totalsRowShown="0" headerRowDxfId="11" dataDxfId="10">
  <tableColumns count="2">
    <tableColumn id="1" name="Key" headerRowDxfId="9" dataDxfId="8" dataCellStyle="Normal"/>
    <tableColumn id="2" name="Value" headerRowDxfId="7" dataDxfId="6" dataCellStyle="Normal"/>
  </tableColumns>
  <tableStyleInfo name="TableStyleLight2" showFirstColumn="0" showLastColumn="0" showRowStripes="1" showColumnStripes="0"/>
</table>
</file>

<file path=xl/tables/table18.xml><?xml version="1.0" encoding="utf-8"?>
<table xmlns="http://schemas.openxmlformats.org/spreadsheetml/2006/main" id="13" name="TrialBalance5" displayName="TrialBalance5" ref="A6:J7" insertRow="1" totalsRowShown="0" headerRowDxfId="23" dataDxfId="22">
  <autoFilter ref="A6:J7"/>
  <tableColumns count="10">
    <tableColumn id="3" name="xxxAccountNoteID" dataDxfId="21"/>
    <tableColumn id="4" name="AccountNoteDesc" dataDxfId="20"/>
    <tableColumn id="5" name="NormalNetBalance" dataDxfId="19"/>
    <tableColumn id="6" name="NormalEndingBalances" dataDxfId="18"/>
    <tableColumn id="2" name="OrderFaceID" dataDxfId="17"/>
    <tableColumn id="9" name="AccountFaceID" dataDxfId="16"/>
    <tableColumn id="10" name="AccountFaceDesc" dataDxfId="15"/>
    <tableColumn id="1" name="Nominal" dataDxfId="14"/>
    <tableColumn id="12" name="_HideMe" dataDxfId="13"/>
    <tableColumn id="13" name="_xxxDeleteThis" dataDxfId="12"/>
  </tableColumns>
  <tableStyleInfo showFirstColumn="0" showLastColumn="0" showRowStripes="1" showColumnStripes="0"/>
</table>
</file>

<file path=xl/tables/table2.xml><?xml version="1.0" encoding="utf-8"?>
<table xmlns="http://schemas.openxmlformats.org/spreadsheetml/2006/main" id="2" name="RFPDetailSchema" displayName="RFPDetailSchema" ref="A12:B84" headerRowCount="0" totalsRowShown="0" headerRowDxfId="180" dataDxfId="179">
  <tableColumns count="2">
    <tableColumn id="1" name="Key" headerRowDxfId="178" dataDxfId="177" dataCellStyle="Normal"/>
    <tableColumn id="2" name="Value" headerRowDxfId="176" dataDxfId="175" dataCellStyle="Normal"/>
  </tableColumns>
  <tableStyleInfo name="TableStyleLight2" showFirstColumn="0" showLastColumn="0" showRowStripes="1" showColumnStripes="0"/>
</table>
</file>

<file path=xl/tables/table3.xml><?xml version="1.0" encoding="utf-8"?>
<table xmlns="http://schemas.openxmlformats.org/spreadsheetml/2006/main" id="1" name="TrialBalance2" displayName="TrialBalance2" ref="A6:L7" totalsRowShown="0" headerRowDxfId="174" dataDxfId="173">
  <autoFilter ref="A6:L7"/>
  <tableColumns count="12">
    <tableColumn id="3" name="AccountCode" dataDxfId="172"/>
    <tableColumn id="4" name="AccountTitle" dataDxfId="171"/>
    <tableColumn id="2" name="OrderFaceID" dataDxfId="170"/>
    <tableColumn id="9" name="AccountFaceID" dataDxfId="169"/>
    <tableColumn id="10" name="AccountFaceDesc" dataDxfId="168"/>
    <tableColumn id="5" name="BeginningBalances" dataDxfId="167" totalsRowDxfId="166"/>
    <tableColumn id="6" name="CurrentDebits" dataDxfId="165" totalsRowDxfId="164"/>
    <tableColumn id="7" name="CurrentCredits" dataDxfId="163" totalsRowDxfId="162"/>
    <tableColumn id="11" name="NetBalance" dataDxfId="161" totalsRowDxfId="160">
      <calculatedColumnFormula>+G7-H7</calculatedColumnFormula>
    </tableColumn>
    <tableColumn id="8" name="EndingBalances" dataDxfId="159" totalsRowDxfId="158"/>
    <tableColumn id="13" name="CY_Beginning" dataDxfId="157" dataCellStyle="Comma"/>
    <tableColumn id="12" name="_WithFormula" dataDxfId="156"/>
  </tableColumns>
  <tableStyleInfo showFirstColumn="0" showLastColumn="0" showRowStripes="1" showColumnStripes="0"/>
</table>
</file>

<file path=xl/tables/table4.xml><?xml version="1.0" encoding="utf-8"?>
<table xmlns="http://schemas.openxmlformats.org/spreadsheetml/2006/main" id="6" name="RFPDetailSchema57" displayName="RFPDetailSchema57" ref="A12:B84" headerRowCount="0" totalsRowShown="0" headerRowDxfId="155" dataDxfId="154">
  <tableColumns count="2">
    <tableColumn id="1" name="Key" headerRowDxfId="153" dataDxfId="152" dataCellStyle="Normal"/>
    <tableColumn id="2" name="Value" headerRowDxfId="151" dataDxfId="150" dataCellStyle="Normal"/>
  </tableColumns>
  <tableStyleInfo name="TableStyleLight2" showFirstColumn="0" showLastColumn="0" showRowStripes="1" showColumnStripes="0"/>
</table>
</file>

<file path=xl/tables/table5.xml><?xml version="1.0" encoding="utf-8"?>
<table xmlns="http://schemas.openxmlformats.org/spreadsheetml/2006/main" id="5" name="TrialBalance3" displayName="TrialBalance3" ref="A6:K52" totalsRowShown="0">
  <autoFilter ref="A6:K52"/>
  <tableColumns count="11">
    <tableColumn id="9" name="Column1"/>
    <tableColumn id="1" name="Column2"/>
    <tableColumn id="2" name="AccountFaceID"/>
    <tableColumn id="10" name="AccountFaceDesc"/>
    <tableColumn id="5" name="BeginningBalances" totalsRowDxfId="149" dataCellStyle="Comma"/>
    <tableColumn id="6" name="CurrentDebits" totalsRowDxfId="148" dataCellStyle="Comma"/>
    <tableColumn id="7" name="CurrentCredits" totalsRowDxfId="147" dataCellStyle="Comma"/>
    <tableColumn id="8" name="EndingBalances" totalsRowDxfId="146" dataCellStyle="Comma"/>
    <tableColumn id="11" name="CY_Beginning" dataDxfId="145" totalsRowDxfId="144" dataCellStyle="Comma"/>
    <tableColumn id="3" name="_PrimaryKey(AccountFaceID)"/>
    <tableColumn id="4" name="_HideRow" dataCellStyle="Comma"/>
  </tableColumns>
  <tableStyleInfo showFirstColumn="0" showLastColumn="0" showRowStripes="1" showColumnStripes="0"/>
</table>
</file>

<file path=xl/tables/table6.xml><?xml version="1.0" encoding="utf-8"?>
<table xmlns="http://schemas.openxmlformats.org/spreadsheetml/2006/main" id="14" name="RFPDetailSchema57915" displayName="RFPDetailSchema57915" ref="A16:B90" headerRowCount="0" totalsRowShown="0" headerRowDxfId="143" dataDxfId="142">
  <tableColumns count="2">
    <tableColumn id="1" name="Key" headerRowDxfId="141" dataDxfId="140" dataCellStyle="Normal"/>
    <tableColumn id="2" name="Value" headerRowDxfId="139" dataDxfId="138" dataCellStyle="Normal"/>
  </tableColumns>
  <tableStyleInfo name="TableStyleLight2" showFirstColumn="0" showLastColumn="0" showRowStripes="1" showColumnStripes="0"/>
</table>
</file>

<file path=xl/tables/table7.xml><?xml version="1.0" encoding="utf-8"?>
<table xmlns="http://schemas.openxmlformats.org/spreadsheetml/2006/main" id="12" name="TrialBalance6" displayName="TrialBalance6" ref="A6:L310" totalsRowShown="0" headerRowDxfId="137" dataDxfId="136">
  <autoFilter ref="A6:L310"/>
  <tableColumns count="12">
    <tableColumn id="9" name="Column1" dataDxfId="135"/>
    <tableColumn id="1" name="Column2" dataDxfId="134"/>
    <tableColumn id="2" name="AccountFaceID" dataDxfId="133"/>
    <tableColumn id="7" name="AccountNoteID" dataDxfId="132"/>
    <tableColumn id="10" name="AccountNoteDesc" dataDxfId="131"/>
    <tableColumn id="5" name="BeginningBalances" dataDxfId="130" totalsRowDxfId="129" dataCellStyle="Comma"/>
    <tableColumn id="11" name="NetBalance" dataDxfId="128" totalsRowDxfId="127" dataCellStyle="Comma"/>
    <tableColumn id="8" name="EndingBalances" dataDxfId="126" totalsRowDxfId="125" dataCellStyle="Comma"/>
    <tableColumn id="3" name="Column4" dataDxfId="124"/>
    <tableColumn id="6" name="Column5" dataDxfId="123"/>
    <tableColumn id="4" name="_HideRow" dataDxfId="122"/>
    <tableColumn id="12" name="Column3" dataDxfId="121">
      <calculatedColumnFormula>+F7</calculatedColumnFormula>
    </tableColumn>
  </tableColumns>
  <tableStyleInfo showFirstColumn="0" showLastColumn="0" showRowStripes="1" showColumnStripes="0"/>
</table>
</file>

<file path=xl/tables/table8.xml><?xml version="1.0" encoding="utf-8"?>
<table xmlns="http://schemas.openxmlformats.org/spreadsheetml/2006/main" id="8" name="RFPDetailSchema579" displayName="RFPDetailSchema579" ref="A6:B78" headerRowCount="0" totalsRowShown="0" headerRowDxfId="114" dataDxfId="113">
  <tableColumns count="2">
    <tableColumn id="1" name="Key" headerRowDxfId="112" dataDxfId="111" dataCellStyle="Normal"/>
    <tableColumn id="2" name="Value" headerRowDxfId="110" dataDxfId="109" dataCellStyle="Normal"/>
  </tableColumns>
  <tableStyleInfo name="TableStyleLight2" showFirstColumn="0" showLastColumn="0" showRowStripes="1" showColumnStripes="0"/>
</table>
</file>

<file path=xl/tables/table9.xml><?xml version="1.0" encoding="utf-8"?>
<table xmlns="http://schemas.openxmlformats.org/spreadsheetml/2006/main" id="7" name="TrialBalance4" displayName="TrialBalance4" ref="A6:H32" totalsRowShown="0" headerRowDxfId="72" dataDxfId="71">
  <autoFilter ref="A6:H32"/>
  <tableColumns count="8">
    <tableColumn id="9" name="Column1" dataDxfId="70"/>
    <tableColumn id="1" name="Column2" dataDxfId="69"/>
    <tableColumn id="2" name="AccountFaceID" dataDxfId="68"/>
    <tableColumn id="10" name="AccountFaceDesc" dataDxfId="67"/>
    <tableColumn id="5" name="BeginningBalances" dataDxfId="66" totalsRowDxfId="65" dataCellStyle="Comma"/>
    <tableColumn id="8" name="EndingBalances" dataDxfId="64" totalsRowDxfId="63" dataCellStyle="Comma"/>
    <tableColumn id="3" name="_PrimaryKey(AccountFaceID)" dataDxfId="62"/>
    <tableColumn id="4" name="_HideRow" dataDxfId="61"/>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1"/>
  <sheetViews>
    <sheetView tabSelected="1" workbookViewId="0"/>
  </sheetViews>
  <sheetFormatPr defaultRowHeight="12"/>
  <cols>
    <col min="1" max="1" width="13.140625" style="126" customWidth="1"/>
    <col min="2" max="2" width="38.42578125" style="126" customWidth="1"/>
    <col min="3" max="3" width="14.28515625" style="126" customWidth="1"/>
    <col min="4" max="4" width="21" style="126" customWidth="1"/>
    <col min="5" max="10" width="16" style="127" customWidth="1"/>
    <col min="11" max="11" width="9.140625" style="126" customWidth="1"/>
    <col min="12" max="16384" width="9.140625" style="126"/>
  </cols>
  <sheetData>
    <row r="1" spans="1:11">
      <c r="A1" s="125" t="s">
        <v>500</v>
      </c>
      <c r="B1" s="125"/>
    </row>
    <row r="2" spans="1:11">
      <c r="A2" s="125" t="s">
        <v>504</v>
      </c>
    </row>
    <row r="3" spans="1:11">
      <c r="A3" s="125" t="s">
        <v>505</v>
      </c>
    </row>
    <row r="4" spans="1:11">
      <c r="A4" s="128" t="s">
        <v>414</v>
      </c>
    </row>
    <row r="5" spans="1:11">
      <c r="A5" s="126" t="s">
        <v>499</v>
      </c>
      <c r="D5" s="125"/>
    </row>
    <row r="6" spans="1:11">
      <c r="D6" s="132" t="s">
        <v>501</v>
      </c>
      <c r="E6" s="135">
        <f t="shared" ref="E6:J6" si="0">SUBTOTAL(9,E10:E15)</f>
        <v>0</v>
      </c>
      <c r="F6" s="135">
        <f t="shared" si="0"/>
        <v>0</v>
      </c>
      <c r="G6" s="135">
        <f t="shared" si="0"/>
        <v>0</v>
      </c>
      <c r="H6" s="135">
        <f t="shared" si="0"/>
        <v>0</v>
      </c>
      <c r="I6" s="135">
        <f t="shared" si="0"/>
        <v>0</v>
      </c>
      <c r="J6" s="135">
        <f t="shared" si="0"/>
        <v>0</v>
      </c>
    </row>
    <row r="8" spans="1:11">
      <c r="A8" s="129" t="s">
        <v>143</v>
      </c>
      <c r="B8" s="129" t="s">
        <v>144</v>
      </c>
      <c r="C8" s="129" t="s">
        <v>145</v>
      </c>
      <c r="D8" s="129" t="s">
        <v>146</v>
      </c>
      <c r="E8" s="144">
        <f>_Dates!B13</f>
        <v>42825</v>
      </c>
      <c r="F8" s="130" t="s">
        <v>148</v>
      </c>
      <c r="G8" s="130" t="s">
        <v>149</v>
      </c>
      <c r="H8" s="130" t="s">
        <v>293</v>
      </c>
      <c r="I8" s="130" t="str">
        <f>_Dates!C3</f>
        <v>06/30/2017</v>
      </c>
      <c r="J8" s="129" t="s">
        <v>418</v>
      </c>
      <c r="K8" s="131" t="s">
        <v>256</v>
      </c>
    </row>
    <row r="9" spans="1:11">
      <c r="A9" s="126" t="s">
        <v>2</v>
      </c>
      <c r="B9" s="126" t="s">
        <v>255</v>
      </c>
      <c r="C9" s="126" t="s">
        <v>0</v>
      </c>
      <c r="D9" s="126" t="s">
        <v>1</v>
      </c>
      <c r="E9" s="127" t="s">
        <v>3</v>
      </c>
      <c r="F9" s="127" t="s">
        <v>4</v>
      </c>
      <c r="G9" s="127" t="s">
        <v>5</v>
      </c>
      <c r="H9" s="127" t="s">
        <v>279</v>
      </c>
      <c r="I9" s="127" t="s">
        <v>6</v>
      </c>
      <c r="J9" s="126" t="s">
        <v>393</v>
      </c>
      <c r="K9" s="126" t="s">
        <v>256</v>
      </c>
    </row>
    <row r="14" spans="1:11">
      <c r="J14" s="126"/>
    </row>
    <row r="17" spans="1:2">
      <c r="A17" s="126" t="s">
        <v>506</v>
      </c>
    </row>
    <row r="18" spans="1:2">
      <c r="A18" s="126" t="s">
        <v>507</v>
      </c>
    </row>
    <row r="19" spans="1:2">
      <c r="A19" s="126" t="s">
        <v>508</v>
      </c>
    </row>
    <row r="21" spans="1:2">
      <c r="A21" s="126" t="s">
        <v>495</v>
      </c>
    </row>
    <row r="22" spans="1:2">
      <c r="A22" s="125" t="s">
        <v>496</v>
      </c>
      <c r="B22" s="126" t="s">
        <v>492</v>
      </c>
    </row>
    <row r="23" spans="1:2">
      <c r="A23" s="125" t="s">
        <v>497</v>
      </c>
      <c r="B23" s="126" t="s">
        <v>493</v>
      </c>
    </row>
    <row r="24" spans="1:2">
      <c r="A24" s="125" t="s">
        <v>498</v>
      </c>
      <c r="B24" s="126" t="s">
        <v>494</v>
      </c>
    </row>
    <row r="26" spans="1:2">
      <c r="A26" s="125" t="s">
        <v>503</v>
      </c>
    </row>
    <row r="28" spans="1:2">
      <c r="A28" s="126" t="s">
        <v>502</v>
      </c>
    </row>
    <row r="31" spans="1:2">
      <c r="A31" s="126" t="s">
        <v>509</v>
      </c>
    </row>
  </sheetData>
  <pageMargins left="0.7" right="0.7" top="0.75" bottom="0.75" header="0.3" footer="0.3"/>
  <pageSetup orientation="portrait" r:id="rId1"/>
  <legacy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B9" sqref="B9"/>
    </sheetView>
  </sheetViews>
  <sheetFormatPr defaultRowHeight="12.75"/>
  <cols>
    <col min="1" max="1" width="34.42578125" style="187" customWidth="1"/>
    <col min="2" max="2" width="39" style="188" bestFit="1" customWidth="1"/>
    <col min="3" max="3" width="11.5703125" style="187" customWidth="1"/>
    <col min="4" max="4" width="14.7109375" style="187" customWidth="1"/>
    <col min="5" max="16384" width="9.140625" style="187"/>
  </cols>
  <sheetData>
    <row r="1" spans="1:5">
      <c r="A1" s="187" t="s">
        <v>10</v>
      </c>
    </row>
    <row r="2" spans="1:5">
      <c r="A2" s="187" t="s">
        <v>11</v>
      </c>
    </row>
    <row r="3" spans="1:5">
      <c r="A3" s="187" t="s">
        <v>12</v>
      </c>
    </row>
    <row r="4" spans="1:5">
      <c r="A4" s="187" t="s">
        <v>13</v>
      </c>
    </row>
    <row r="5" spans="1:5" ht="14.25">
      <c r="A5" s="189"/>
      <c r="B5" s="189"/>
      <c r="E5" s="187" t="s">
        <v>7</v>
      </c>
    </row>
    <row r="6" spans="1:5">
      <c r="A6" s="187" t="s">
        <v>14</v>
      </c>
      <c r="B6" s="188" t="s">
        <v>15</v>
      </c>
    </row>
    <row r="7" spans="1:5">
      <c r="A7" s="190" t="s">
        <v>16</v>
      </c>
      <c r="B7" s="191" t="s">
        <v>364</v>
      </c>
      <c r="E7" s="187" t="s">
        <v>17</v>
      </c>
    </row>
    <row r="8" spans="1:5">
      <c r="A8" s="187" t="s">
        <v>18</v>
      </c>
      <c r="B8" s="188" t="s">
        <v>19</v>
      </c>
      <c r="E8" s="187" t="s">
        <v>20</v>
      </c>
    </row>
    <row r="9" spans="1:5">
      <c r="A9" s="190" t="s">
        <v>21</v>
      </c>
      <c r="B9" s="191" t="s">
        <v>26</v>
      </c>
      <c r="E9" s="187" t="s">
        <v>22</v>
      </c>
    </row>
    <row r="10" spans="1:5">
      <c r="A10" s="187" t="s">
        <v>23</v>
      </c>
      <c r="B10" s="188" t="s">
        <v>19</v>
      </c>
      <c r="E10" s="187" t="s">
        <v>24</v>
      </c>
    </row>
    <row r="11" spans="1:5">
      <c r="A11" s="187" t="s">
        <v>25</v>
      </c>
      <c r="B11" s="188" t="s">
        <v>26</v>
      </c>
      <c r="E11" s="187" t="s">
        <v>27</v>
      </c>
    </row>
    <row r="12" spans="1:5">
      <c r="A12" s="187" t="s">
        <v>28</v>
      </c>
      <c r="E12" s="187" t="s">
        <v>29</v>
      </c>
    </row>
    <row r="13" spans="1:5">
      <c r="A13" s="187" t="s">
        <v>30</v>
      </c>
      <c r="B13" s="188">
        <v>1</v>
      </c>
      <c r="E13" s="187" t="s">
        <v>31</v>
      </c>
    </row>
    <row r="14" spans="1:5">
      <c r="A14" s="187" t="s">
        <v>32</v>
      </c>
      <c r="B14" s="188" t="s">
        <v>19</v>
      </c>
      <c r="E14" s="187" t="s">
        <v>33</v>
      </c>
    </row>
    <row r="15" spans="1:5">
      <c r="A15" s="187" t="s">
        <v>34</v>
      </c>
      <c r="B15" s="188" t="s">
        <v>19</v>
      </c>
      <c r="E15" s="187" t="s">
        <v>35</v>
      </c>
    </row>
    <row r="16" spans="1:5">
      <c r="A16" s="187" t="s">
        <v>36</v>
      </c>
      <c r="B16" s="188">
        <v>2</v>
      </c>
      <c r="E16" s="187" t="s">
        <v>37</v>
      </c>
    </row>
    <row r="17" spans="1:5">
      <c r="A17" s="187" t="s">
        <v>38</v>
      </c>
      <c r="B17" s="188" t="s">
        <v>19</v>
      </c>
      <c r="E17" s="187" t="s">
        <v>39</v>
      </c>
    </row>
    <row r="18" spans="1:5">
      <c r="A18" s="187" t="s">
        <v>40</v>
      </c>
      <c r="B18" s="188" t="s">
        <v>19</v>
      </c>
      <c r="E18" s="187" t="s">
        <v>41</v>
      </c>
    </row>
    <row r="19" spans="1:5">
      <c r="A19" s="187" t="s">
        <v>42</v>
      </c>
      <c r="B19" s="24"/>
      <c r="E19" s="187" t="s">
        <v>43</v>
      </c>
    </row>
    <row r="20" spans="1:5">
      <c r="A20" s="190" t="s">
        <v>44</v>
      </c>
      <c r="B20" s="191" t="s">
        <v>342</v>
      </c>
      <c r="E20" s="187" t="s">
        <v>45</v>
      </c>
    </row>
    <row r="21" spans="1:5">
      <c r="A21" s="190" t="s">
        <v>46</v>
      </c>
      <c r="B21" s="191"/>
      <c r="E21" s="187" t="s">
        <v>47</v>
      </c>
    </row>
    <row r="22" spans="1:5">
      <c r="A22" s="190" t="s">
        <v>48</v>
      </c>
      <c r="B22" s="191"/>
      <c r="E22" s="187" t="s">
        <v>49</v>
      </c>
    </row>
    <row r="23" spans="1:5">
      <c r="A23" s="190" t="s">
        <v>50</v>
      </c>
      <c r="B23" s="191"/>
      <c r="E23" s="187" t="s">
        <v>51</v>
      </c>
    </row>
    <row r="24" spans="1:5">
      <c r="A24" s="190" t="s">
        <v>52</v>
      </c>
      <c r="B24" s="191"/>
      <c r="E24" s="187" t="s">
        <v>53</v>
      </c>
    </row>
    <row r="25" spans="1:5">
      <c r="A25" s="190" t="s">
        <v>54</v>
      </c>
      <c r="B25" s="191"/>
      <c r="E25" s="187" t="s">
        <v>55</v>
      </c>
    </row>
    <row r="26" spans="1:5">
      <c r="A26" s="190" t="s">
        <v>56</v>
      </c>
      <c r="B26" s="188" t="s">
        <v>2</v>
      </c>
      <c r="E26" s="187" t="s">
        <v>57</v>
      </c>
    </row>
    <row r="27" spans="1:5">
      <c r="A27" s="187" t="s">
        <v>58</v>
      </c>
      <c r="E27" s="187" t="s">
        <v>59</v>
      </c>
    </row>
    <row r="28" spans="1:5">
      <c r="A28" s="187" t="s">
        <v>60</v>
      </c>
      <c r="C28" s="187" t="s">
        <v>61</v>
      </c>
      <c r="D28" s="187" t="s">
        <v>62</v>
      </c>
      <c r="E28" s="187" t="s">
        <v>63</v>
      </c>
    </row>
    <row r="29" spans="1:5">
      <c r="A29" s="187" t="s">
        <v>64</v>
      </c>
      <c r="B29" s="192"/>
      <c r="C29" s="193" t="s">
        <v>66</v>
      </c>
      <c r="D29" s="187" t="s">
        <v>67</v>
      </c>
      <c r="E29" s="187" t="s">
        <v>68</v>
      </c>
    </row>
    <row r="30" spans="1:5">
      <c r="A30" s="187" t="s">
        <v>69</v>
      </c>
      <c r="C30" s="187" t="s">
        <v>71</v>
      </c>
      <c r="D30" s="187" t="s">
        <v>72</v>
      </c>
      <c r="E30" s="187" t="s">
        <v>73</v>
      </c>
    </row>
    <row r="31" spans="1:5" ht="16.5" customHeight="1">
      <c r="A31" s="187" t="s">
        <v>74</v>
      </c>
      <c r="D31" s="187" t="s">
        <v>75</v>
      </c>
      <c r="E31" s="187" t="s">
        <v>76</v>
      </c>
    </row>
    <row r="32" spans="1:5">
      <c r="A32" s="187" t="s">
        <v>77</v>
      </c>
      <c r="D32" s="187" t="s">
        <v>79</v>
      </c>
      <c r="E32" s="187" t="s">
        <v>80</v>
      </c>
    </row>
    <row r="33" spans="1:9">
      <c r="A33" s="187" t="s">
        <v>81</v>
      </c>
      <c r="B33" s="194"/>
      <c r="D33" s="187" t="s">
        <v>82</v>
      </c>
      <c r="E33" s="187" t="s">
        <v>83</v>
      </c>
    </row>
    <row r="34" spans="1:9">
      <c r="A34" s="190" t="s">
        <v>84</v>
      </c>
      <c r="B34" s="191"/>
      <c r="E34" s="187" t="s">
        <v>85</v>
      </c>
    </row>
    <row r="35" spans="1:9">
      <c r="A35" s="187" t="s">
        <v>86</v>
      </c>
      <c r="B35" s="195"/>
      <c r="D35" s="187">
        <v>2000</v>
      </c>
      <c r="E35" s="187" t="s">
        <v>87</v>
      </c>
    </row>
    <row r="36" spans="1:9">
      <c r="A36" s="190" t="s">
        <v>88</v>
      </c>
      <c r="B36" s="196"/>
      <c r="D36" s="194"/>
    </row>
    <row r="37" spans="1:9">
      <c r="A37" s="187" t="s">
        <v>89</v>
      </c>
      <c r="E37" s="187" t="s">
        <v>90</v>
      </c>
    </row>
    <row r="38" spans="1:9">
      <c r="A38" s="187" t="s">
        <v>91</v>
      </c>
      <c r="B38" s="188">
        <v>0</v>
      </c>
      <c r="E38" s="187" t="s">
        <v>92</v>
      </c>
    </row>
    <row r="39" spans="1:9">
      <c r="A39" s="187" t="s">
        <v>93</v>
      </c>
      <c r="B39" s="188">
        <v>0</v>
      </c>
      <c r="E39" s="197" t="s">
        <v>94</v>
      </c>
    </row>
    <row r="40" spans="1:9">
      <c r="A40" s="187" t="s">
        <v>95</v>
      </c>
      <c r="B40" s="188">
        <v>0</v>
      </c>
      <c r="E40" s="197" t="s">
        <v>94</v>
      </c>
      <c r="F40" s="187" t="s">
        <v>96</v>
      </c>
    </row>
    <row r="41" spans="1:9">
      <c r="A41" s="187" t="s">
        <v>97</v>
      </c>
      <c r="B41" s="188">
        <v>0</v>
      </c>
      <c r="E41" s="197" t="s">
        <v>94</v>
      </c>
    </row>
    <row r="42" spans="1:9">
      <c r="A42" s="187" t="s">
        <v>98</v>
      </c>
      <c r="E42" s="187" t="s">
        <v>99</v>
      </c>
    </row>
    <row r="43" spans="1:9">
      <c r="A43" s="187" t="s">
        <v>100</v>
      </c>
      <c r="B43" s="191"/>
      <c r="D43" s="198" t="s">
        <v>65</v>
      </c>
    </row>
    <row r="44" spans="1:9">
      <c r="A44" s="187" t="s">
        <v>101</v>
      </c>
      <c r="E44" s="187" t="s">
        <v>67</v>
      </c>
    </row>
    <row r="45" spans="1:9">
      <c r="A45" s="187" t="s">
        <v>102</v>
      </c>
      <c r="E45" s="187" t="s">
        <v>72</v>
      </c>
    </row>
    <row r="46" spans="1:9">
      <c r="A46" s="187" t="s">
        <v>103</v>
      </c>
    </row>
    <row r="47" spans="1:9">
      <c r="A47" s="187" t="s">
        <v>104</v>
      </c>
      <c r="E47" s="187" t="s">
        <v>105</v>
      </c>
      <c r="I47" s="187" t="s">
        <v>106</v>
      </c>
    </row>
    <row r="48" spans="1:9">
      <c r="A48" s="190" t="s">
        <v>107</v>
      </c>
      <c r="B48" s="191"/>
    </row>
    <row r="49" spans="1:10">
      <c r="A49" s="187" t="s">
        <v>108</v>
      </c>
      <c r="B49" s="199"/>
      <c r="F49" s="187">
        <v>1</v>
      </c>
      <c r="J49" s="187">
        <v>1</v>
      </c>
    </row>
    <row r="50" spans="1:10">
      <c r="A50" s="190" t="s">
        <v>109</v>
      </c>
      <c r="B50" s="200"/>
      <c r="F50" s="201">
        <v>2</v>
      </c>
      <c r="G50" s="187">
        <f>SUM(F49:F50)</f>
        <v>3</v>
      </c>
      <c r="J50" s="201">
        <v>2</v>
      </c>
    </row>
    <row r="51" spans="1:10">
      <c r="A51" s="187" t="s">
        <v>110</v>
      </c>
      <c r="J51" s="202">
        <f>+J49+J50</f>
        <v>3</v>
      </c>
    </row>
    <row r="52" spans="1:10">
      <c r="A52" s="187" t="s">
        <v>111</v>
      </c>
      <c r="F52" s="187">
        <v>1</v>
      </c>
      <c r="J52" s="187">
        <v>1</v>
      </c>
    </row>
    <row r="53" spans="1:10">
      <c r="A53" s="187" t="s">
        <v>112</v>
      </c>
      <c r="F53" s="201">
        <v>2</v>
      </c>
      <c r="G53" s="201">
        <f>SUM(F52:F53)</f>
        <v>3</v>
      </c>
      <c r="J53" s="201">
        <v>2</v>
      </c>
    </row>
    <row r="54" spans="1:10" ht="13.5" thickBot="1">
      <c r="A54" s="187" t="s">
        <v>113</v>
      </c>
      <c r="G54" s="203">
        <f>+G53+G50</f>
        <v>6</v>
      </c>
      <c r="J54" s="202">
        <f>+J52+J53</f>
        <v>3</v>
      </c>
    </row>
    <row r="55" spans="1:10" ht="14.25" thickTop="1" thickBot="1">
      <c r="A55" s="187" t="s">
        <v>114</v>
      </c>
      <c r="J55" s="203">
        <f>+J54+J51</f>
        <v>6</v>
      </c>
    </row>
    <row r="56" spans="1:10" ht="13.5" thickTop="1">
      <c r="A56" s="190"/>
      <c r="B56" s="191"/>
      <c r="J56" s="204"/>
    </row>
    <row r="57" spans="1:10">
      <c r="A57" s="187" t="s">
        <v>115</v>
      </c>
      <c r="J57" s="204"/>
    </row>
    <row r="58" spans="1:10">
      <c r="A58" s="187" t="s">
        <v>116</v>
      </c>
      <c r="B58" s="191"/>
      <c r="J58" s="204"/>
    </row>
    <row r="59" spans="1:10">
      <c r="A59" s="187" t="s">
        <v>117</v>
      </c>
      <c r="J59" s="204"/>
    </row>
    <row r="60" spans="1:10">
      <c r="A60" s="187" t="s">
        <v>118</v>
      </c>
      <c r="J60" s="204"/>
    </row>
    <row r="61" spans="1:10">
      <c r="A61" s="187" t="s">
        <v>119</v>
      </c>
      <c r="J61" s="204"/>
    </row>
    <row r="62" spans="1:10">
      <c r="A62" s="187" t="s">
        <v>120</v>
      </c>
      <c r="J62" s="204"/>
    </row>
    <row r="63" spans="1:10">
      <c r="A63" s="190" t="s">
        <v>121</v>
      </c>
      <c r="B63" s="191"/>
      <c r="J63" s="204"/>
    </row>
    <row r="64" spans="1:10">
      <c r="A64" s="187" t="s">
        <v>122</v>
      </c>
      <c r="B64" s="199"/>
      <c r="J64" s="204"/>
    </row>
    <row r="65" spans="1:10">
      <c r="A65" s="190" t="s">
        <v>123</v>
      </c>
      <c r="B65" s="200"/>
      <c r="J65" s="204"/>
    </row>
    <row r="66" spans="1:10">
      <c r="A66" s="187" t="s">
        <v>124</v>
      </c>
      <c r="J66" s="204"/>
    </row>
    <row r="67" spans="1:10">
      <c r="A67" s="187" t="s">
        <v>125</v>
      </c>
      <c r="J67" s="204"/>
    </row>
    <row r="68" spans="1:10">
      <c r="A68" s="187" t="s">
        <v>126</v>
      </c>
      <c r="J68" s="204"/>
    </row>
    <row r="69" spans="1:10">
      <c r="A69" s="187" t="s">
        <v>127</v>
      </c>
      <c r="J69" s="204"/>
    </row>
    <row r="70" spans="1:10">
      <c r="A70" s="187" t="s">
        <v>128</v>
      </c>
      <c r="J70" s="204"/>
    </row>
    <row r="71" spans="1:10">
      <c r="A71" s="190"/>
      <c r="B71" s="191"/>
      <c r="J71" s="204"/>
    </row>
    <row r="72" spans="1:10">
      <c r="A72" s="187" t="s">
        <v>129</v>
      </c>
    </row>
    <row r="73" spans="1:10">
      <c r="A73" s="187" t="s">
        <v>130</v>
      </c>
      <c r="E73" s="187" t="s">
        <v>132</v>
      </c>
    </row>
    <row r="74" spans="1:10">
      <c r="A74" s="187" t="s">
        <v>133</v>
      </c>
      <c r="E74" s="187" t="s">
        <v>134</v>
      </c>
    </row>
    <row r="75" spans="1:10">
      <c r="A75" s="187" t="s">
        <v>135</v>
      </c>
      <c r="B75" s="194"/>
      <c r="E75" s="187" t="s">
        <v>136</v>
      </c>
    </row>
    <row r="76" spans="1:10">
      <c r="A76" s="190" t="s">
        <v>137</v>
      </c>
      <c r="B76" s="191"/>
    </row>
    <row r="77" spans="1:10">
      <c r="A77" s="190" t="s">
        <v>138</v>
      </c>
      <c r="B77" s="191"/>
    </row>
    <row r="78" spans="1:10" ht="19.5" customHeight="1" thickBot="1">
      <c r="A78" s="187" t="s">
        <v>139</v>
      </c>
      <c r="B78" s="205"/>
      <c r="E78" s="187" t="s">
        <v>140</v>
      </c>
    </row>
    <row r="79" spans="1:10" ht="13.5" thickTop="1"/>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3"/>
  <sheetViews>
    <sheetView topLeftCell="E1" workbookViewId="0">
      <selection activeCell="W353" sqref="W353"/>
    </sheetView>
  </sheetViews>
  <sheetFormatPr defaultRowHeight="15"/>
  <cols>
    <col min="1" max="1" width="5.42578125" style="33" hidden="1" customWidth="1"/>
    <col min="2" max="2" width="6" style="33" hidden="1" customWidth="1"/>
    <col min="3" max="3" width="19" style="33" hidden="1" customWidth="1"/>
    <col min="4" max="4" width="16.28515625" style="33" hidden="1" customWidth="1"/>
    <col min="5" max="5" width="60.7109375" style="33" customWidth="1"/>
    <col min="6" max="7" width="18.140625" style="35" hidden="1" customWidth="1"/>
    <col min="8" max="8" width="17.28515625" style="35" hidden="1" customWidth="1"/>
    <col min="9" max="11" width="9.140625" style="33" hidden="1" customWidth="1"/>
    <col min="12" max="12" width="12.85546875" style="33" hidden="1" customWidth="1"/>
    <col min="13" max="13" width="16.5703125" style="33" hidden="1" customWidth="1"/>
    <col min="14" max="14" width="16.5703125" style="33" customWidth="1"/>
    <col min="15" max="15" width="16.5703125" style="35" customWidth="1"/>
    <col min="16" max="16" width="9.140625" style="183" customWidth="1"/>
    <col min="17" max="18" width="9.140625" style="33" hidden="1" customWidth="1"/>
    <col min="19" max="19" width="12.5703125" style="33" hidden="1" customWidth="1"/>
    <col min="20" max="20" width="24.140625" style="33" hidden="1" customWidth="1"/>
    <col min="21" max="21" width="17.85546875" style="33" hidden="1" customWidth="1"/>
    <col min="22" max="22" width="24.140625" style="33" hidden="1" customWidth="1"/>
    <col min="23" max="16384" width="9.140625" style="33"/>
  </cols>
  <sheetData>
    <row r="1" spans="1:22">
      <c r="E1" s="34" t="s">
        <v>8</v>
      </c>
      <c r="S1" s="33" t="s">
        <v>287</v>
      </c>
      <c r="T1" s="33" t="e">
        <f xml:space="preserve"> "Jan - " &amp;T2</f>
        <v>#VALUE!</v>
      </c>
    </row>
    <row r="2" spans="1:22">
      <c r="E2" s="39" t="s">
        <v>254</v>
      </c>
      <c r="S2" s="33" t="s">
        <v>290</v>
      </c>
      <c r="T2" s="33" t="e">
        <f>TEXT(T5-1, "mmm")</f>
        <v>#VALUE!</v>
      </c>
      <c r="U2" s="33" t="s">
        <v>288</v>
      </c>
      <c r="V2" s="33" t="str">
        <f>"Jan - " &amp;V4</f>
        <v xml:space="preserve">Jan - </v>
      </c>
    </row>
    <row r="3" spans="1:22">
      <c r="E3" s="23" t="str">
        <f>_Dates!B20</f>
        <v>For the 3-month Period Ended June 30, 2017</v>
      </c>
      <c r="S3" s="33" t="s">
        <v>283</v>
      </c>
      <c r="T3" s="68" t="e">
        <f>+T5-1</f>
        <v>#VALUE!</v>
      </c>
    </row>
    <row r="4" spans="1:22">
      <c r="M4" s="47" t="s">
        <v>280</v>
      </c>
      <c r="N4" s="71" t="str">
        <f>_Dates!B5</f>
        <v>Apr - Jun</v>
      </c>
      <c r="O4" s="149" t="str">
        <f>_Dates!B4</f>
        <v>Jan - Jun</v>
      </c>
      <c r="S4" s="33" t="s">
        <v>284</v>
      </c>
      <c r="T4" s="33" t="str">
        <f>IF(ISNUMBER(DATEVALUE(T5)),TEXT(T5, "mmm"),"")</f>
        <v/>
      </c>
      <c r="U4" s="33" t="s">
        <v>286</v>
      </c>
      <c r="V4" s="33" t="str">
        <f>IF(ISNUMBER(DATEVALUE(V5)),TEXT(V5, "mmm"),"")</f>
        <v/>
      </c>
    </row>
    <row r="5" spans="1:22">
      <c r="A5" s="36"/>
      <c r="B5" s="36"/>
      <c r="C5" s="36"/>
      <c r="D5" s="36"/>
      <c r="E5" s="36"/>
      <c r="F5" s="37" t="s">
        <v>147</v>
      </c>
      <c r="G5" s="37" t="s">
        <v>279</v>
      </c>
      <c r="H5" s="37" t="s">
        <v>150</v>
      </c>
      <c r="M5" s="65">
        <f>IS!Q10</f>
        <v>42825</v>
      </c>
      <c r="N5" s="121">
        <f>_Dates!B6</f>
        <v>2017</v>
      </c>
      <c r="O5" s="122">
        <f>_Dates!B6</f>
        <v>2017</v>
      </c>
      <c r="P5" s="186" t="s">
        <v>464</v>
      </c>
      <c r="Q5" s="38" t="s">
        <v>214</v>
      </c>
      <c r="S5" s="33" t="s">
        <v>285</v>
      </c>
      <c r="T5" s="66" t="s">
        <v>281</v>
      </c>
      <c r="U5" s="66" t="s">
        <v>289</v>
      </c>
      <c r="V5" s="66" t="s">
        <v>282</v>
      </c>
    </row>
    <row r="6" spans="1:22" hidden="1">
      <c r="A6" s="33" t="s">
        <v>199</v>
      </c>
      <c r="B6" s="33" t="s">
        <v>200</v>
      </c>
      <c r="C6" s="33" t="s">
        <v>0</v>
      </c>
      <c r="D6" s="33" t="s">
        <v>2</v>
      </c>
      <c r="E6" s="33" t="s">
        <v>255</v>
      </c>
      <c r="F6" s="35" t="s">
        <v>3</v>
      </c>
      <c r="G6" s="35" t="s">
        <v>279</v>
      </c>
      <c r="H6" s="35" t="s">
        <v>6</v>
      </c>
      <c r="I6" s="33" t="s">
        <v>365</v>
      </c>
      <c r="J6" s="33" t="s">
        <v>299</v>
      </c>
      <c r="K6" s="33" t="s">
        <v>250</v>
      </c>
      <c r="L6" s="33" t="s">
        <v>466</v>
      </c>
    </row>
    <row r="7" spans="1:22">
      <c r="C7" s="33" t="s">
        <v>217</v>
      </c>
      <c r="D7" s="33" t="s">
        <v>317</v>
      </c>
      <c r="E7" s="39" t="s">
        <v>234</v>
      </c>
      <c r="J7" s="40"/>
      <c r="L7" s="80"/>
      <c r="M7" s="40">
        <f>SUM(M8:M17)</f>
        <v>0</v>
      </c>
      <c r="N7" s="40">
        <f>+O7-M7</f>
        <v>0</v>
      </c>
      <c r="O7" s="40">
        <f t="shared" ref="O7" si="0">SUM(O8:O17)</f>
        <v>0</v>
      </c>
      <c r="P7" s="183" t="e">
        <f>+O7/$O$7</f>
        <v>#DIV/0!</v>
      </c>
    </row>
    <row r="8" spans="1:22" hidden="1">
      <c r="C8" s="33" t="s">
        <v>217</v>
      </c>
      <c r="E8" s="39" t="s">
        <v>305</v>
      </c>
      <c r="J8" s="40"/>
      <c r="K8" s="33" t="s">
        <v>26</v>
      </c>
      <c r="L8" s="80"/>
      <c r="M8" s="40">
        <f>+F8*-1</f>
        <v>0</v>
      </c>
      <c r="N8" s="40">
        <f t="shared" ref="N8:N17" si="1">+O8-M8</f>
        <v>0</v>
      </c>
      <c r="O8" s="40">
        <f t="shared" ref="O8:O17" si="2">+H8*-1</f>
        <v>0</v>
      </c>
    </row>
    <row r="9" spans="1:22" hidden="1">
      <c r="C9" s="33" t="s">
        <v>217</v>
      </c>
      <c r="E9" s="39" t="s">
        <v>305</v>
      </c>
      <c r="J9" s="40"/>
      <c r="K9" s="33" t="s">
        <v>26</v>
      </c>
      <c r="L9" s="80"/>
      <c r="M9" s="40">
        <f t="shared" ref="M9:M17" si="3">+F9*-1</f>
        <v>0</v>
      </c>
      <c r="N9" s="40">
        <f t="shared" si="1"/>
        <v>0</v>
      </c>
      <c r="O9" s="40">
        <f t="shared" si="2"/>
        <v>0</v>
      </c>
    </row>
    <row r="10" spans="1:22" hidden="1">
      <c r="C10" s="33" t="s">
        <v>217</v>
      </c>
      <c r="E10" s="39" t="s">
        <v>305</v>
      </c>
      <c r="J10" s="40"/>
      <c r="K10" s="33" t="s">
        <v>26</v>
      </c>
      <c r="L10" s="80"/>
      <c r="M10" s="40">
        <f t="shared" si="3"/>
        <v>0</v>
      </c>
      <c r="N10" s="40">
        <f t="shared" si="1"/>
        <v>0</v>
      </c>
      <c r="O10" s="40">
        <f t="shared" si="2"/>
        <v>0</v>
      </c>
    </row>
    <row r="11" spans="1:22" hidden="1">
      <c r="C11" s="33" t="s">
        <v>217</v>
      </c>
      <c r="E11" s="39" t="s">
        <v>305</v>
      </c>
      <c r="J11" s="40"/>
      <c r="K11" s="33" t="s">
        <v>26</v>
      </c>
      <c r="L11" s="80"/>
      <c r="M11" s="40">
        <f t="shared" si="3"/>
        <v>0</v>
      </c>
      <c r="N11" s="40">
        <f t="shared" si="1"/>
        <v>0</v>
      </c>
      <c r="O11" s="40">
        <f t="shared" si="2"/>
        <v>0</v>
      </c>
    </row>
    <row r="12" spans="1:22" hidden="1">
      <c r="C12" s="33" t="s">
        <v>217</v>
      </c>
      <c r="E12" s="39" t="s">
        <v>305</v>
      </c>
      <c r="J12" s="40"/>
      <c r="K12" s="33" t="s">
        <v>26</v>
      </c>
      <c r="L12" s="80"/>
      <c r="M12" s="40">
        <f t="shared" si="3"/>
        <v>0</v>
      </c>
      <c r="N12" s="40">
        <f t="shared" si="1"/>
        <v>0</v>
      </c>
      <c r="O12" s="40">
        <f t="shared" si="2"/>
        <v>0</v>
      </c>
    </row>
    <row r="13" spans="1:22" hidden="1">
      <c r="C13" s="33" t="s">
        <v>217</v>
      </c>
      <c r="E13" s="39" t="s">
        <v>305</v>
      </c>
      <c r="J13" s="40"/>
      <c r="K13" s="33" t="s">
        <v>26</v>
      </c>
      <c r="L13" s="80"/>
      <c r="M13" s="40">
        <f t="shared" si="3"/>
        <v>0</v>
      </c>
      <c r="N13" s="40">
        <f t="shared" si="1"/>
        <v>0</v>
      </c>
      <c r="O13" s="40">
        <f t="shared" si="2"/>
        <v>0</v>
      </c>
    </row>
    <row r="14" spans="1:22" hidden="1">
      <c r="C14" s="33" t="s">
        <v>217</v>
      </c>
      <c r="E14" s="39" t="s">
        <v>305</v>
      </c>
      <c r="J14" s="40"/>
      <c r="K14" s="33" t="s">
        <v>26</v>
      </c>
      <c r="L14" s="80"/>
      <c r="M14" s="40">
        <f t="shared" si="3"/>
        <v>0</v>
      </c>
      <c r="N14" s="40">
        <f t="shared" si="1"/>
        <v>0</v>
      </c>
      <c r="O14" s="40">
        <f t="shared" si="2"/>
        <v>0</v>
      </c>
    </row>
    <row r="15" spans="1:22" hidden="1">
      <c r="C15" s="33" t="s">
        <v>217</v>
      </c>
      <c r="E15" s="39" t="s">
        <v>305</v>
      </c>
      <c r="J15" s="40"/>
      <c r="K15" s="33" t="s">
        <v>26</v>
      </c>
      <c r="L15" s="80"/>
      <c r="M15" s="40">
        <f t="shared" si="3"/>
        <v>0</v>
      </c>
      <c r="N15" s="40">
        <f t="shared" si="1"/>
        <v>0</v>
      </c>
      <c r="O15" s="40">
        <f t="shared" si="2"/>
        <v>0</v>
      </c>
    </row>
    <row r="16" spans="1:22" hidden="1">
      <c r="C16" s="33" t="s">
        <v>217</v>
      </c>
      <c r="E16" s="39" t="s">
        <v>305</v>
      </c>
      <c r="J16" s="40"/>
      <c r="K16" s="33" t="s">
        <v>26</v>
      </c>
      <c r="L16" s="80"/>
      <c r="M16" s="40">
        <f t="shared" si="3"/>
        <v>0</v>
      </c>
      <c r="N16" s="40">
        <f t="shared" si="1"/>
        <v>0</v>
      </c>
      <c r="O16" s="40">
        <f t="shared" si="2"/>
        <v>0</v>
      </c>
    </row>
    <row r="17" spans="1:16" hidden="1">
      <c r="C17" s="33" t="s">
        <v>217</v>
      </c>
      <c r="E17" s="39" t="s">
        <v>305</v>
      </c>
      <c r="J17" s="40"/>
      <c r="K17" s="33" t="s">
        <v>26</v>
      </c>
      <c r="L17" s="80"/>
      <c r="M17" s="40">
        <f t="shared" si="3"/>
        <v>0</v>
      </c>
      <c r="N17" s="40">
        <f t="shared" si="1"/>
        <v>0</v>
      </c>
      <c r="O17" s="40">
        <f t="shared" si="2"/>
        <v>0</v>
      </c>
    </row>
    <row r="18" spans="1:16" hidden="1">
      <c r="E18" s="39"/>
      <c r="J18" s="40"/>
      <c r="L18" s="80"/>
      <c r="M18" s="40"/>
      <c r="N18" s="40"/>
      <c r="O18" s="40"/>
    </row>
    <row r="19" spans="1:16">
      <c r="C19" s="33" t="s">
        <v>218</v>
      </c>
      <c r="D19" s="33" t="s">
        <v>317</v>
      </c>
      <c r="E19" s="33" t="s">
        <v>235</v>
      </c>
      <c r="J19" s="40"/>
      <c r="L19" s="80"/>
      <c r="M19" s="40">
        <f>SUM(M20:M108)</f>
        <v>0</v>
      </c>
      <c r="N19" s="40">
        <f>SUM(N20:N108)</f>
        <v>0</v>
      </c>
      <c r="O19" s="40">
        <f t="shared" ref="O19" si="4">SUM(O20:O108)</f>
        <v>0</v>
      </c>
      <c r="P19" s="183" t="e">
        <f>+O19/$O$7</f>
        <v>#DIV/0!</v>
      </c>
    </row>
    <row r="20" spans="1:16" hidden="1">
      <c r="C20" s="33" t="s">
        <v>218</v>
      </c>
      <c r="E20" s="33" t="s">
        <v>305</v>
      </c>
      <c r="J20" s="40"/>
      <c r="K20" s="33" t="s">
        <v>26</v>
      </c>
      <c r="L20" s="80"/>
      <c r="M20" s="40">
        <f>+F20</f>
        <v>0</v>
      </c>
      <c r="N20" s="40">
        <f t="shared" ref="N20:N108" si="5">+O20-M20</f>
        <v>0</v>
      </c>
      <c r="O20" s="40">
        <f t="shared" ref="O20:O108" si="6">+H20</f>
        <v>0</v>
      </c>
    </row>
    <row r="21" spans="1:16" hidden="1">
      <c r="C21" s="33" t="s">
        <v>218</v>
      </c>
      <c r="E21" s="33" t="s">
        <v>305</v>
      </c>
      <c r="J21" s="40"/>
      <c r="K21" s="33" t="s">
        <v>26</v>
      </c>
      <c r="L21" s="80"/>
      <c r="M21" s="40">
        <f t="shared" ref="M21:M108" si="7">+F21</f>
        <v>0</v>
      </c>
      <c r="N21" s="40">
        <f t="shared" si="5"/>
        <v>0</v>
      </c>
      <c r="O21" s="40">
        <f t="shared" si="6"/>
        <v>0</v>
      </c>
    </row>
    <row r="22" spans="1:16" hidden="1">
      <c r="A22" s="159"/>
      <c r="B22" s="159"/>
      <c r="C22" s="33" t="s">
        <v>218</v>
      </c>
      <c r="E22" s="33" t="s">
        <v>305</v>
      </c>
      <c r="J22" s="40"/>
      <c r="K22" s="33" t="s">
        <v>26</v>
      </c>
      <c r="L22" s="80"/>
      <c r="M22" s="40">
        <f t="shared" ref="M22:M84" si="8">+F22</f>
        <v>0</v>
      </c>
      <c r="N22" s="40">
        <f>+O22-M22</f>
        <v>0</v>
      </c>
      <c r="O22" s="40">
        <f t="shared" ref="O22:O84" si="9">+H22</f>
        <v>0</v>
      </c>
    </row>
    <row r="23" spans="1:16" hidden="1">
      <c r="A23" s="159"/>
      <c r="B23" s="159"/>
      <c r="C23" s="33" t="s">
        <v>218</v>
      </c>
      <c r="E23" s="33" t="s">
        <v>305</v>
      </c>
      <c r="J23" s="40"/>
      <c r="K23" s="33" t="s">
        <v>26</v>
      </c>
      <c r="L23" s="80"/>
      <c r="M23" s="40">
        <f t="shared" si="8"/>
        <v>0</v>
      </c>
      <c r="N23" s="40">
        <f t="shared" ref="N23:N84" si="10">+O23-M23</f>
        <v>0</v>
      </c>
      <c r="O23" s="40">
        <f t="shared" si="9"/>
        <v>0</v>
      </c>
    </row>
    <row r="24" spans="1:16" hidden="1">
      <c r="A24" s="159"/>
      <c r="B24" s="159"/>
      <c r="C24" s="33" t="s">
        <v>218</v>
      </c>
      <c r="E24" s="33" t="s">
        <v>305</v>
      </c>
      <c r="J24" s="40"/>
      <c r="K24" s="33" t="s">
        <v>26</v>
      </c>
      <c r="L24" s="80"/>
      <c r="M24" s="40">
        <f t="shared" si="8"/>
        <v>0</v>
      </c>
      <c r="N24" s="40">
        <f t="shared" si="10"/>
        <v>0</v>
      </c>
      <c r="O24" s="40">
        <f t="shared" si="9"/>
        <v>0</v>
      </c>
    </row>
    <row r="25" spans="1:16" hidden="1">
      <c r="A25" s="159"/>
      <c r="B25" s="159"/>
      <c r="C25" s="33" t="s">
        <v>218</v>
      </c>
      <c r="E25" s="33" t="s">
        <v>305</v>
      </c>
      <c r="J25" s="40"/>
      <c r="K25" s="33" t="s">
        <v>26</v>
      </c>
      <c r="L25" s="80"/>
      <c r="M25" s="40">
        <f t="shared" si="8"/>
        <v>0</v>
      </c>
      <c r="N25" s="40">
        <f t="shared" si="10"/>
        <v>0</v>
      </c>
      <c r="O25" s="40">
        <f t="shared" si="9"/>
        <v>0</v>
      </c>
    </row>
    <row r="26" spans="1:16" hidden="1">
      <c r="A26" s="159"/>
      <c r="B26" s="159"/>
      <c r="C26" s="33" t="s">
        <v>218</v>
      </c>
      <c r="E26" s="33" t="s">
        <v>305</v>
      </c>
      <c r="J26" s="40"/>
      <c r="K26" s="33" t="s">
        <v>26</v>
      </c>
      <c r="L26" s="80"/>
      <c r="M26" s="40">
        <f t="shared" si="8"/>
        <v>0</v>
      </c>
      <c r="N26" s="40">
        <f t="shared" si="10"/>
        <v>0</v>
      </c>
      <c r="O26" s="40">
        <f t="shared" si="9"/>
        <v>0</v>
      </c>
    </row>
    <row r="27" spans="1:16" hidden="1">
      <c r="A27" s="159"/>
      <c r="B27" s="159"/>
      <c r="C27" s="33" t="s">
        <v>218</v>
      </c>
      <c r="E27" s="33" t="s">
        <v>305</v>
      </c>
      <c r="J27" s="40"/>
      <c r="K27" s="33" t="s">
        <v>26</v>
      </c>
      <c r="L27" s="80"/>
      <c r="M27" s="40">
        <f t="shared" si="8"/>
        <v>0</v>
      </c>
      <c r="N27" s="40">
        <f t="shared" si="10"/>
        <v>0</v>
      </c>
      <c r="O27" s="40">
        <f t="shared" si="9"/>
        <v>0</v>
      </c>
    </row>
    <row r="28" spans="1:16" hidden="1">
      <c r="A28" s="159"/>
      <c r="B28" s="159"/>
      <c r="C28" s="33" t="s">
        <v>218</v>
      </c>
      <c r="E28" s="33" t="s">
        <v>305</v>
      </c>
      <c r="J28" s="40"/>
      <c r="K28" s="33" t="s">
        <v>26</v>
      </c>
      <c r="L28" s="80"/>
      <c r="M28" s="40">
        <f t="shared" si="8"/>
        <v>0</v>
      </c>
      <c r="N28" s="40">
        <f t="shared" si="10"/>
        <v>0</v>
      </c>
      <c r="O28" s="40">
        <f t="shared" si="9"/>
        <v>0</v>
      </c>
    </row>
    <row r="29" spans="1:16" hidden="1">
      <c r="A29" s="159"/>
      <c r="B29" s="159"/>
      <c r="C29" s="33" t="s">
        <v>218</v>
      </c>
      <c r="E29" s="33" t="s">
        <v>305</v>
      </c>
      <c r="J29" s="40"/>
      <c r="K29" s="33" t="s">
        <v>26</v>
      </c>
      <c r="L29" s="80"/>
      <c r="M29" s="40">
        <f t="shared" si="8"/>
        <v>0</v>
      </c>
      <c r="N29" s="40">
        <f t="shared" si="10"/>
        <v>0</v>
      </c>
      <c r="O29" s="40">
        <f t="shared" si="9"/>
        <v>0</v>
      </c>
    </row>
    <row r="30" spans="1:16" hidden="1">
      <c r="A30" s="159"/>
      <c r="B30" s="159"/>
      <c r="C30" s="33" t="s">
        <v>218</v>
      </c>
      <c r="E30" s="33" t="s">
        <v>305</v>
      </c>
      <c r="J30" s="40"/>
      <c r="K30" s="33" t="s">
        <v>26</v>
      </c>
      <c r="L30" s="80"/>
      <c r="M30" s="40">
        <f t="shared" si="8"/>
        <v>0</v>
      </c>
      <c r="N30" s="40">
        <f t="shared" si="10"/>
        <v>0</v>
      </c>
      <c r="O30" s="40">
        <f t="shared" si="9"/>
        <v>0</v>
      </c>
    </row>
    <row r="31" spans="1:16" hidden="1">
      <c r="A31" s="159"/>
      <c r="B31" s="159"/>
      <c r="C31" s="33" t="s">
        <v>218</v>
      </c>
      <c r="E31" s="33" t="s">
        <v>305</v>
      </c>
      <c r="J31" s="40"/>
      <c r="K31" s="33" t="s">
        <v>26</v>
      </c>
      <c r="L31" s="80"/>
      <c r="M31" s="40">
        <f t="shared" si="8"/>
        <v>0</v>
      </c>
      <c r="N31" s="40">
        <f t="shared" si="10"/>
        <v>0</v>
      </c>
      <c r="O31" s="40">
        <f t="shared" si="9"/>
        <v>0</v>
      </c>
    </row>
    <row r="32" spans="1:16" hidden="1">
      <c r="A32" s="159"/>
      <c r="B32" s="159"/>
      <c r="C32" s="33" t="s">
        <v>218</v>
      </c>
      <c r="E32" s="33" t="s">
        <v>305</v>
      </c>
      <c r="J32" s="40"/>
      <c r="K32" s="33" t="s">
        <v>26</v>
      </c>
      <c r="L32" s="80"/>
      <c r="M32" s="40">
        <f t="shared" si="8"/>
        <v>0</v>
      </c>
      <c r="N32" s="40">
        <f t="shared" si="10"/>
        <v>0</v>
      </c>
      <c r="O32" s="40">
        <f t="shared" si="9"/>
        <v>0</v>
      </c>
    </row>
    <row r="33" spans="1:15" hidden="1">
      <c r="A33" s="159"/>
      <c r="B33" s="159"/>
      <c r="C33" s="33" t="s">
        <v>218</v>
      </c>
      <c r="E33" s="33" t="s">
        <v>305</v>
      </c>
      <c r="J33" s="40"/>
      <c r="K33" s="33" t="s">
        <v>26</v>
      </c>
      <c r="L33" s="80"/>
      <c r="M33" s="40">
        <f t="shared" si="8"/>
        <v>0</v>
      </c>
      <c r="N33" s="40">
        <f t="shared" si="10"/>
        <v>0</v>
      </c>
      <c r="O33" s="40">
        <f t="shared" si="9"/>
        <v>0</v>
      </c>
    </row>
    <row r="34" spans="1:15" hidden="1">
      <c r="A34" s="159"/>
      <c r="B34" s="159"/>
      <c r="C34" s="33" t="s">
        <v>218</v>
      </c>
      <c r="E34" s="33" t="s">
        <v>305</v>
      </c>
      <c r="J34" s="40"/>
      <c r="K34" s="33" t="s">
        <v>26</v>
      </c>
      <c r="L34" s="80"/>
      <c r="M34" s="40">
        <f t="shared" si="8"/>
        <v>0</v>
      </c>
      <c r="N34" s="40">
        <f t="shared" si="10"/>
        <v>0</v>
      </c>
      <c r="O34" s="40">
        <f t="shared" si="9"/>
        <v>0</v>
      </c>
    </row>
    <row r="35" spans="1:15" hidden="1">
      <c r="A35" s="159"/>
      <c r="B35" s="159"/>
      <c r="C35" s="33" t="s">
        <v>218</v>
      </c>
      <c r="E35" s="33" t="s">
        <v>305</v>
      </c>
      <c r="J35" s="40"/>
      <c r="K35" s="33" t="s">
        <v>26</v>
      </c>
      <c r="L35" s="80"/>
      <c r="M35" s="40">
        <f t="shared" si="8"/>
        <v>0</v>
      </c>
      <c r="N35" s="40">
        <f t="shared" si="10"/>
        <v>0</v>
      </c>
      <c r="O35" s="40">
        <f t="shared" si="9"/>
        <v>0</v>
      </c>
    </row>
    <row r="36" spans="1:15" hidden="1">
      <c r="A36" s="159"/>
      <c r="B36" s="159"/>
      <c r="C36" s="33" t="s">
        <v>218</v>
      </c>
      <c r="E36" s="33" t="s">
        <v>305</v>
      </c>
      <c r="J36" s="40"/>
      <c r="K36" s="33" t="s">
        <v>26</v>
      </c>
      <c r="L36" s="80"/>
      <c r="M36" s="40">
        <f t="shared" si="8"/>
        <v>0</v>
      </c>
      <c r="N36" s="40">
        <f t="shared" si="10"/>
        <v>0</v>
      </c>
      <c r="O36" s="40">
        <f t="shared" si="9"/>
        <v>0</v>
      </c>
    </row>
    <row r="37" spans="1:15" hidden="1">
      <c r="A37" s="159"/>
      <c r="B37" s="159"/>
      <c r="C37" s="33" t="s">
        <v>218</v>
      </c>
      <c r="E37" s="33" t="s">
        <v>305</v>
      </c>
      <c r="J37" s="40"/>
      <c r="K37" s="33" t="s">
        <v>26</v>
      </c>
      <c r="L37" s="80"/>
      <c r="M37" s="40">
        <f t="shared" si="8"/>
        <v>0</v>
      </c>
      <c r="N37" s="40">
        <f t="shared" si="10"/>
        <v>0</v>
      </c>
      <c r="O37" s="40">
        <f t="shared" si="9"/>
        <v>0</v>
      </c>
    </row>
    <row r="38" spans="1:15" hidden="1">
      <c r="A38" s="159"/>
      <c r="B38" s="159"/>
      <c r="C38" s="33" t="s">
        <v>218</v>
      </c>
      <c r="E38" s="33" t="s">
        <v>305</v>
      </c>
      <c r="J38" s="40"/>
      <c r="K38" s="33" t="s">
        <v>26</v>
      </c>
      <c r="L38" s="80"/>
      <c r="M38" s="40">
        <f t="shared" si="8"/>
        <v>0</v>
      </c>
      <c r="N38" s="40">
        <f t="shared" si="10"/>
        <v>0</v>
      </c>
      <c r="O38" s="40">
        <f t="shared" si="9"/>
        <v>0</v>
      </c>
    </row>
    <row r="39" spans="1:15" hidden="1">
      <c r="A39" s="159"/>
      <c r="B39" s="159"/>
      <c r="C39" s="33" t="s">
        <v>218</v>
      </c>
      <c r="E39" s="33" t="s">
        <v>305</v>
      </c>
      <c r="J39" s="40"/>
      <c r="K39" s="33" t="s">
        <v>26</v>
      </c>
      <c r="L39" s="80"/>
      <c r="M39" s="40">
        <f t="shared" si="8"/>
        <v>0</v>
      </c>
      <c r="N39" s="40">
        <f t="shared" si="10"/>
        <v>0</v>
      </c>
      <c r="O39" s="40">
        <f t="shared" si="9"/>
        <v>0</v>
      </c>
    </row>
    <row r="40" spans="1:15" hidden="1">
      <c r="A40" s="159"/>
      <c r="B40" s="159"/>
      <c r="C40" s="33" t="s">
        <v>218</v>
      </c>
      <c r="E40" s="33" t="s">
        <v>305</v>
      </c>
      <c r="J40" s="40"/>
      <c r="K40" s="33" t="s">
        <v>26</v>
      </c>
      <c r="L40" s="80"/>
      <c r="M40" s="40">
        <f t="shared" si="8"/>
        <v>0</v>
      </c>
      <c r="N40" s="40">
        <f t="shared" si="10"/>
        <v>0</v>
      </c>
      <c r="O40" s="40">
        <f t="shared" si="9"/>
        <v>0</v>
      </c>
    </row>
    <row r="41" spans="1:15" hidden="1">
      <c r="A41" s="159"/>
      <c r="B41" s="159"/>
      <c r="C41" s="33" t="s">
        <v>218</v>
      </c>
      <c r="E41" s="33" t="s">
        <v>305</v>
      </c>
      <c r="J41" s="40"/>
      <c r="K41" s="33" t="s">
        <v>26</v>
      </c>
      <c r="L41" s="80"/>
      <c r="M41" s="40">
        <f t="shared" si="8"/>
        <v>0</v>
      </c>
      <c r="N41" s="40">
        <f t="shared" si="10"/>
        <v>0</v>
      </c>
      <c r="O41" s="40">
        <f t="shared" si="9"/>
        <v>0</v>
      </c>
    </row>
    <row r="42" spans="1:15" hidden="1">
      <c r="A42" s="159"/>
      <c r="B42" s="159"/>
      <c r="C42" s="33" t="s">
        <v>218</v>
      </c>
      <c r="E42" s="33" t="s">
        <v>305</v>
      </c>
      <c r="J42" s="40"/>
      <c r="K42" s="33" t="s">
        <v>26</v>
      </c>
      <c r="L42" s="80"/>
      <c r="M42" s="40">
        <f t="shared" si="8"/>
        <v>0</v>
      </c>
      <c r="N42" s="40">
        <f t="shared" si="10"/>
        <v>0</v>
      </c>
      <c r="O42" s="40">
        <f t="shared" si="9"/>
        <v>0</v>
      </c>
    </row>
    <row r="43" spans="1:15" hidden="1">
      <c r="A43" s="159"/>
      <c r="B43" s="159"/>
      <c r="C43" s="33" t="s">
        <v>218</v>
      </c>
      <c r="E43" s="33" t="s">
        <v>305</v>
      </c>
      <c r="J43" s="40"/>
      <c r="K43" s="33" t="s">
        <v>26</v>
      </c>
      <c r="L43" s="80"/>
      <c r="M43" s="40">
        <f t="shared" si="8"/>
        <v>0</v>
      </c>
      <c r="N43" s="40">
        <f t="shared" si="10"/>
        <v>0</v>
      </c>
      <c r="O43" s="40">
        <f t="shared" si="9"/>
        <v>0</v>
      </c>
    </row>
    <row r="44" spans="1:15" hidden="1">
      <c r="A44" s="159"/>
      <c r="B44" s="159"/>
      <c r="C44" s="33" t="s">
        <v>218</v>
      </c>
      <c r="E44" s="33" t="s">
        <v>305</v>
      </c>
      <c r="J44" s="40"/>
      <c r="K44" s="33" t="s">
        <v>26</v>
      </c>
      <c r="L44" s="80"/>
      <c r="M44" s="40">
        <f t="shared" si="8"/>
        <v>0</v>
      </c>
      <c r="N44" s="40">
        <f t="shared" si="10"/>
        <v>0</v>
      </c>
      <c r="O44" s="40">
        <f t="shared" si="9"/>
        <v>0</v>
      </c>
    </row>
    <row r="45" spans="1:15" hidden="1">
      <c r="A45" s="159"/>
      <c r="B45" s="159"/>
      <c r="C45" s="33" t="s">
        <v>218</v>
      </c>
      <c r="E45" s="33" t="s">
        <v>305</v>
      </c>
      <c r="J45" s="40"/>
      <c r="K45" s="33" t="s">
        <v>26</v>
      </c>
      <c r="L45" s="80"/>
      <c r="M45" s="40">
        <f t="shared" si="8"/>
        <v>0</v>
      </c>
      <c r="N45" s="40">
        <f t="shared" si="10"/>
        <v>0</v>
      </c>
      <c r="O45" s="40">
        <f t="shared" si="9"/>
        <v>0</v>
      </c>
    </row>
    <row r="46" spans="1:15" hidden="1">
      <c r="A46" s="159"/>
      <c r="B46" s="159"/>
      <c r="C46" s="33" t="s">
        <v>218</v>
      </c>
      <c r="E46" s="33" t="s">
        <v>305</v>
      </c>
      <c r="J46" s="40"/>
      <c r="K46" s="33" t="s">
        <v>26</v>
      </c>
      <c r="L46" s="80"/>
      <c r="M46" s="40">
        <f t="shared" si="8"/>
        <v>0</v>
      </c>
      <c r="N46" s="40">
        <f t="shared" si="10"/>
        <v>0</v>
      </c>
      <c r="O46" s="40">
        <f t="shared" si="9"/>
        <v>0</v>
      </c>
    </row>
    <row r="47" spans="1:15" hidden="1">
      <c r="A47" s="159"/>
      <c r="B47" s="159"/>
      <c r="C47" s="33" t="s">
        <v>218</v>
      </c>
      <c r="E47" s="33" t="s">
        <v>305</v>
      </c>
      <c r="J47" s="40"/>
      <c r="K47" s="33" t="s">
        <v>26</v>
      </c>
      <c r="L47" s="80"/>
      <c r="M47" s="40">
        <f t="shared" si="8"/>
        <v>0</v>
      </c>
      <c r="N47" s="40">
        <f t="shared" si="10"/>
        <v>0</v>
      </c>
      <c r="O47" s="40">
        <f t="shared" si="9"/>
        <v>0</v>
      </c>
    </row>
    <row r="48" spans="1:15" hidden="1">
      <c r="A48" s="159"/>
      <c r="B48" s="159"/>
      <c r="C48" s="33" t="s">
        <v>218</v>
      </c>
      <c r="E48" s="33" t="s">
        <v>305</v>
      </c>
      <c r="J48" s="40"/>
      <c r="K48" s="33" t="s">
        <v>26</v>
      </c>
      <c r="L48" s="80"/>
      <c r="M48" s="40">
        <f t="shared" si="8"/>
        <v>0</v>
      </c>
      <c r="N48" s="40">
        <f t="shared" si="10"/>
        <v>0</v>
      </c>
      <c r="O48" s="40">
        <f t="shared" si="9"/>
        <v>0</v>
      </c>
    </row>
    <row r="49" spans="1:15" hidden="1">
      <c r="A49" s="159"/>
      <c r="B49" s="159"/>
      <c r="C49" s="33" t="s">
        <v>218</v>
      </c>
      <c r="E49" s="33" t="s">
        <v>305</v>
      </c>
      <c r="J49" s="40"/>
      <c r="K49" s="33" t="s">
        <v>26</v>
      </c>
      <c r="L49" s="80"/>
      <c r="M49" s="40">
        <f t="shared" si="8"/>
        <v>0</v>
      </c>
      <c r="N49" s="40">
        <f t="shared" si="10"/>
        <v>0</v>
      </c>
      <c r="O49" s="40">
        <f t="shared" si="9"/>
        <v>0</v>
      </c>
    </row>
    <row r="50" spans="1:15" hidden="1">
      <c r="A50" s="159"/>
      <c r="B50" s="159"/>
      <c r="C50" s="33" t="s">
        <v>218</v>
      </c>
      <c r="E50" s="33" t="s">
        <v>305</v>
      </c>
      <c r="J50" s="40"/>
      <c r="K50" s="33" t="s">
        <v>26</v>
      </c>
      <c r="L50" s="80"/>
      <c r="M50" s="40">
        <f t="shared" si="8"/>
        <v>0</v>
      </c>
      <c r="N50" s="40">
        <f t="shared" si="10"/>
        <v>0</v>
      </c>
      <c r="O50" s="40">
        <f t="shared" si="9"/>
        <v>0</v>
      </c>
    </row>
    <row r="51" spans="1:15" hidden="1">
      <c r="A51" s="159"/>
      <c r="B51" s="159"/>
      <c r="C51" s="33" t="s">
        <v>218</v>
      </c>
      <c r="E51" s="33" t="s">
        <v>305</v>
      </c>
      <c r="J51" s="40"/>
      <c r="K51" s="33" t="s">
        <v>26</v>
      </c>
      <c r="L51" s="80"/>
      <c r="M51" s="40">
        <f t="shared" si="8"/>
        <v>0</v>
      </c>
      <c r="N51" s="40">
        <f t="shared" si="10"/>
        <v>0</v>
      </c>
      <c r="O51" s="40">
        <f t="shared" si="9"/>
        <v>0</v>
      </c>
    </row>
    <row r="52" spans="1:15" hidden="1">
      <c r="A52" s="159"/>
      <c r="B52" s="159"/>
      <c r="C52" s="33" t="s">
        <v>218</v>
      </c>
      <c r="E52" s="33" t="s">
        <v>305</v>
      </c>
      <c r="J52" s="40"/>
      <c r="K52" s="33" t="s">
        <v>26</v>
      </c>
      <c r="L52" s="80"/>
      <c r="M52" s="40">
        <f t="shared" si="8"/>
        <v>0</v>
      </c>
      <c r="N52" s="40">
        <f t="shared" si="10"/>
        <v>0</v>
      </c>
      <c r="O52" s="40">
        <f t="shared" si="9"/>
        <v>0</v>
      </c>
    </row>
    <row r="53" spans="1:15" hidden="1">
      <c r="A53" s="159"/>
      <c r="B53" s="159"/>
      <c r="C53" s="33" t="s">
        <v>218</v>
      </c>
      <c r="E53" s="33" t="s">
        <v>305</v>
      </c>
      <c r="J53" s="40"/>
      <c r="K53" s="33" t="s">
        <v>26</v>
      </c>
      <c r="L53" s="80"/>
      <c r="M53" s="40">
        <f t="shared" si="8"/>
        <v>0</v>
      </c>
      <c r="N53" s="40">
        <f t="shared" si="10"/>
        <v>0</v>
      </c>
      <c r="O53" s="40">
        <f t="shared" si="9"/>
        <v>0</v>
      </c>
    </row>
    <row r="54" spans="1:15" hidden="1">
      <c r="A54" s="159"/>
      <c r="B54" s="159"/>
      <c r="C54" s="33" t="s">
        <v>218</v>
      </c>
      <c r="E54" s="33" t="s">
        <v>305</v>
      </c>
      <c r="J54" s="40"/>
      <c r="K54" s="33" t="s">
        <v>26</v>
      </c>
      <c r="L54" s="80"/>
      <c r="M54" s="40">
        <f t="shared" si="8"/>
        <v>0</v>
      </c>
      <c r="N54" s="40">
        <f t="shared" si="10"/>
        <v>0</v>
      </c>
      <c r="O54" s="40">
        <f t="shared" si="9"/>
        <v>0</v>
      </c>
    </row>
    <row r="55" spans="1:15" hidden="1">
      <c r="A55" s="159"/>
      <c r="B55" s="159"/>
      <c r="C55" s="33" t="s">
        <v>218</v>
      </c>
      <c r="E55" s="33" t="s">
        <v>305</v>
      </c>
      <c r="J55" s="40"/>
      <c r="K55" s="33" t="s">
        <v>26</v>
      </c>
      <c r="L55" s="80"/>
      <c r="M55" s="40">
        <f t="shared" si="8"/>
        <v>0</v>
      </c>
      <c r="N55" s="40">
        <f t="shared" si="10"/>
        <v>0</v>
      </c>
      <c r="O55" s="40">
        <f t="shared" si="9"/>
        <v>0</v>
      </c>
    </row>
    <row r="56" spans="1:15" hidden="1">
      <c r="A56" s="159"/>
      <c r="B56" s="159"/>
      <c r="C56" s="33" t="s">
        <v>218</v>
      </c>
      <c r="E56" s="33" t="s">
        <v>305</v>
      </c>
      <c r="J56" s="40"/>
      <c r="K56" s="33" t="s">
        <v>26</v>
      </c>
      <c r="L56" s="80"/>
      <c r="M56" s="40">
        <f t="shared" si="8"/>
        <v>0</v>
      </c>
      <c r="N56" s="40">
        <f t="shared" si="10"/>
        <v>0</v>
      </c>
      <c r="O56" s="40">
        <f t="shared" si="9"/>
        <v>0</v>
      </c>
    </row>
    <row r="57" spans="1:15" hidden="1">
      <c r="A57" s="159"/>
      <c r="B57" s="159"/>
      <c r="C57" s="33" t="s">
        <v>218</v>
      </c>
      <c r="E57" s="33" t="s">
        <v>305</v>
      </c>
      <c r="J57" s="40"/>
      <c r="K57" s="33" t="s">
        <v>26</v>
      </c>
      <c r="L57" s="80"/>
      <c r="M57" s="40">
        <f t="shared" si="8"/>
        <v>0</v>
      </c>
      <c r="N57" s="40">
        <f t="shared" si="10"/>
        <v>0</v>
      </c>
      <c r="O57" s="40">
        <f t="shared" si="9"/>
        <v>0</v>
      </c>
    </row>
    <row r="58" spans="1:15" hidden="1">
      <c r="A58" s="159"/>
      <c r="B58" s="159"/>
      <c r="C58" s="33" t="s">
        <v>218</v>
      </c>
      <c r="E58" s="33" t="s">
        <v>305</v>
      </c>
      <c r="J58" s="40"/>
      <c r="K58" s="33" t="s">
        <v>26</v>
      </c>
      <c r="L58" s="80"/>
      <c r="M58" s="40">
        <f t="shared" si="8"/>
        <v>0</v>
      </c>
      <c r="N58" s="40">
        <f t="shared" si="10"/>
        <v>0</v>
      </c>
      <c r="O58" s="40">
        <f t="shared" si="9"/>
        <v>0</v>
      </c>
    </row>
    <row r="59" spans="1:15" hidden="1">
      <c r="A59" s="159"/>
      <c r="B59" s="159"/>
      <c r="C59" s="33" t="s">
        <v>218</v>
      </c>
      <c r="E59" s="33" t="s">
        <v>305</v>
      </c>
      <c r="J59" s="40"/>
      <c r="K59" s="33" t="s">
        <v>26</v>
      </c>
      <c r="L59" s="80"/>
      <c r="M59" s="40">
        <f t="shared" si="8"/>
        <v>0</v>
      </c>
      <c r="N59" s="40">
        <f t="shared" si="10"/>
        <v>0</v>
      </c>
      <c r="O59" s="40">
        <f t="shared" si="9"/>
        <v>0</v>
      </c>
    </row>
    <row r="60" spans="1:15" hidden="1">
      <c r="A60" s="159"/>
      <c r="B60" s="159"/>
      <c r="C60" s="33" t="s">
        <v>218</v>
      </c>
      <c r="E60" s="33" t="s">
        <v>305</v>
      </c>
      <c r="J60" s="40"/>
      <c r="K60" s="33" t="s">
        <v>26</v>
      </c>
      <c r="L60" s="80"/>
      <c r="M60" s="40">
        <f t="shared" si="8"/>
        <v>0</v>
      </c>
      <c r="N60" s="40">
        <f t="shared" si="10"/>
        <v>0</v>
      </c>
      <c r="O60" s="40">
        <f t="shared" si="9"/>
        <v>0</v>
      </c>
    </row>
    <row r="61" spans="1:15" hidden="1">
      <c r="A61" s="159"/>
      <c r="B61" s="159"/>
      <c r="C61" s="33" t="s">
        <v>218</v>
      </c>
      <c r="E61" s="33" t="s">
        <v>305</v>
      </c>
      <c r="J61" s="40"/>
      <c r="K61" s="33" t="s">
        <v>26</v>
      </c>
      <c r="L61" s="80"/>
      <c r="M61" s="40">
        <f t="shared" si="8"/>
        <v>0</v>
      </c>
      <c r="N61" s="40">
        <f t="shared" si="10"/>
        <v>0</v>
      </c>
      <c r="O61" s="40">
        <f t="shared" si="9"/>
        <v>0</v>
      </c>
    </row>
    <row r="62" spans="1:15" hidden="1">
      <c r="A62" s="159"/>
      <c r="B62" s="159"/>
      <c r="C62" s="33" t="s">
        <v>218</v>
      </c>
      <c r="E62" s="33" t="s">
        <v>305</v>
      </c>
      <c r="J62" s="40"/>
      <c r="K62" s="33" t="s">
        <v>26</v>
      </c>
      <c r="L62" s="80"/>
      <c r="M62" s="40">
        <f t="shared" si="8"/>
        <v>0</v>
      </c>
      <c r="N62" s="40">
        <f t="shared" si="10"/>
        <v>0</v>
      </c>
      <c r="O62" s="40">
        <f t="shared" si="9"/>
        <v>0</v>
      </c>
    </row>
    <row r="63" spans="1:15" hidden="1">
      <c r="A63" s="159"/>
      <c r="B63" s="159"/>
      <c r="C63" s="33" t="s">
        <v>218</v>
      </c>
      <c r="E63" s="33" t="s">
        <v>305</v>
      </c>
      <c r="J63" s="40"/>
      <c r="K63" s="33" t="s">
        <v>26</v>
      </c>
      <c r="L63" s="80"/>
      <c r="M63" s="40">
        <f t="shared" si="8"/>
        <v>0</v>
      </c>
      <c r="N63" s="40">
        <f t="shared" si="10"/>
        <v>0</v>
      </c>
      <c r="O63" s="40">
        <f t="shared" si="9"/>
        <v>0</v>
      </c>
    </row>
    <row r="64" spans="1:15" hidden="1">
      <c r="A64" s="159"/>
      <c r="B64" s="159"/>
      <c r="C64" s="33" t="s">
        <v>218</v>
      </c>
      <c r="E64" s="33" t="s">
        <v>305</v>
      </c>
      <c r="J64" s="40"/>
      <c r="K64" s="33" t="s">
        <v>26</v>
      </c>
      <c r="L64" s="80"/>
      <c r="M64" s="40">
        <f t="shared" si="8"/>
        <v>0</v>
      </c>
      <c r="N64" s="40">
        <f t="shared" si="10"/>
        <v>0</v>
      </c>
      <c r="O64" s="40">
        <f t="shared" si="9"/>
        <v>0</v>
      </c>
    </row>
    <row r="65" spans="1:15" hidden="1">
      <c r="A65" s="159"/>
      <c r="B65" s="159"/>
      <c r="C65" s="33" t="s">
        <v>218</v>
      </c>
      <c r="E65" s="33" t="s">
        <v>305</v>
      </c>
      <c r="J65" s="40"/>
      <c r="K65" s="33" t="s">
        <v>26</v>
      </c>
      <c r="L65" s="80"/>
      <c r="M65" s="40">
        <f t="shared" si="8"/>
        <v>0</v>
      </c>
      <c r="N65" s="40">
        <f t="shared" si="10"/>
        <v>0</v>
      </c>
      <c r="O65" s="40">
        <f t="shared" si="9"/>
        <v>0</v>
      </c>
    </row>
    <row r="66" spans="1:15" hidden="1">
      <c r="A66" s="159"/>
      <c r="B66" s="159"/>
      <c r="C66" s="33" t="s">
        <v>218</v>
      </c>
      <c r="E66" s="33" t="s">
        <v>305</v>
      </c>
      <c r="J66" s="40"/>
      <c r="K66" s="33" t="s">
        <v>26</v>
      </c>
      <c r="L66" s="80"/>
      <c r="M66" s="40">
        <f t="shared" si="8"/>
        <v>0</v>
      </c>
      <c r="N66" s="40">
        <f t="shared" si="10"/>
        <v>0</v>
      </c>
      <c r="O66" s="40">
        <f t="shared" si="9"/>
        <v>0</v>
      </c>
    </row>
    <row r="67" spans="1:15" hidden="1">
      <c r="A67" s="159"/>
      <c r="B67" s="159"/>
      <c r="C67" s="33" t="s">
        <v>218</v>
      </c>
      <c r="E67" s="33" t="s">
        <v>305</v>
      </c>
      <c r="J67" s="40"/>
      <c r="K67" s="33" t="s">
        <v>26</v>
      </c>
      <c r="L67" s="80"/>
      <c r="M67" s="40">
        <f t="shared" si="8"/>
        <v>0</v>
      </c>
      <c r="N67" s="40">
        <f t="shared" si="10"/>
        <v>0</v>
      </c>
      <c r="O67" s="40">
        <f t="shared" si="9"/>
        <v>0</v>
      </c>
    </row>
    <row r="68" spans="1:15" hidden="1">
      <c r="A68" s="159"/>
      <c r="B68" s="159"/>
      <c r="C68" s="33" t="s">
        <v>218</v>
      </c>
      <c r="E68" s="33" t="s">
        <v>305</v>
      </c>
      <c r="J68" s="40"/>
      <c r="K68" s="33" t="s">
        <v>26</v>
      </c>
      <c r="L68" s="80"/>
      <c r="M68" s="40">
        <f t="shared" si="8"/>
        <v>0</v>
      </c>
      <c r="N68" s="40">
        <f t="shared" si="10"/>
        <v>0</v>
      </c>
      <c r="O68" s="40">
        <f t="shared" si="9"/>
        <v>0</v>
      </c>
    </row>
    <row r="69" spans="1:15" hidden="1">
      <c r="A69" s="159"/>
      <c r="B69" s="159"/>
      <c r="C69" s="33" t="s">
        <v>218</v>
      </c>
      <c r="E69" s="33" t="s">
        <v>305</v>
      </c>
      <c r="J69" s="40"/>
      <c r="K69" s="33" t="s">
        <v>26</v>
      </c>
      <c r="L69" s="80"/>
      <c r="M69" s="40">
        <f t="shared" si="8"/>
        <v>0</v>
      </c>
      <c r="N69" s="40">
        <f t="shared" si="10"/>
        <v>0</v>
      </c>
      <c r="O69" s="40">
        <f t="shared" si="9"/>
        <v>0</v>
      </c>
    </row>
    <row r="70" spans="1:15" hidden="1">
      <c r="A70" s="159"/>
      <c r="B70" s="159"/>
      <c r="C70" s="33" t="s">
        <v>218</v>
      </c>
      <c r="E70" s="33" t="s">
        <v>305</v>
      </c>
      <c r="J70" s="40"/>
      <c r="K70" s="33" t="s">
        <v>26</v>
      </c>
      <c r="L70" s="80"/>
      <c r="M70" s="40">
        <f t="shared" si="8"/>
        <v>0</v>
      </c>
      <c r="N70" s="40">
        <f t="shared" si="10"/>
        <v>0</v>
      </c>
      <c r="O70" s="40">
        <f t="shared" si="9"/>
        <v>0</v>
      </c>
    </row>
    <row r="71" spans="1:15" hidden="1">
      <c r="A71" s="159"/>
      <c r="B71" s="159"/>
      <c r="C71" s="33" t="s">
        <v>218</v>
      </c>
      <c r="E71" s="33" t="s">
        <v>305</v>
      </c>
      <c r="J71" s="40"/>
      <c r="K71" s="33" t="s">
        <v>26</v>
      </c>
      <c r="L71" s="80"/>
      <c r="M71" s="40">
        <f t="shared" si="8"/>
        <v>0</v>
      </c>
      <c r="N71" s="40">
        <f t="shared" si="10"/>
        <v>0</v>
      </c>
      <c r="O71" s="40">
        <f t="shared" si="9"/>
        <v>0</v>
      </c>
    </row>
    <row r="72" spans="1:15" hidden="1">
      <c r="A72" s="159"/>
      <c r="B72" s="159"/>
      <c r="C72" s="33" t="s">
        <v>218</v>
      </c>
      <c r="E72" s="33" t="s">
        <v>305</v>
      </c>
      <c r="J72" s="40"/>
      <c r="K72" s="33" t="s">
        <v>26</v>
      </c>
      <c r="L72" s="80"/>
      <c r="M72" s="40">
        <f t="shared" si="8"/>
        <v>0</v>
      </c>
      <c r="N72" s="40">
        <f t="shared" si="10"/>
        <v>0</v>
      </c>
      <c r="O72" s="40">
        <f t="shared" si="9"/>
        <v>0</v>
      </c>
    </row>
    <row r="73" spans="1:15" hidden="1">
      <c r="A73" s="159"/>
      <c r="B73" s="159"/>
      <c r="C73" s="33" t="s">
        <v>218</v>
      </c>
      <c r="E73" s="33" t="s">
        <v>305</v>
      </c>
      <c r="J73" s="40"/>
      <c r="K73" s="33" t="s">
        <v>26</v>
      </c>
      <c r="L73" s="80"/>
      <c r="M73" s="40">
        <f t="shared" si="8"/>
        <v>0</v>
      </c>
      <c r="N73" s="40">
        <f t="shared" si="10"/>
        <v>0</v>
      </c>
      <c r="O73" s="40">
        <f t="shared" si="9"/>
        <v>0</v>
      </c>
    </row>
    <row r="74" spans="1:15" hidden="1">
      <c r="A74" s="159"/>
      <c r="B74" s="159"/>
      <c r="C74" s="33" t="s">
        <v>218</v>
      </c>
      <c r="E74" s="33" t="s">
        <v>305</v>
      </c>
      <c r="J74" s="40"/>
      <c r="K74" s="33" t="s">
        <v>26</v>
      </c>
      <c r="L74" s="80"/>
      <c r="M74" s="40">
        <f t="shared" si="8"/>
        <v>0</v>
      </c>
      <c r="N74" s="40">
        <f t="shared" si="10"/>
        <v>0</v>
      </c>
      <c r="O74" s="40">
        <f t="shared" si="9"/>
        <v>0</v>
      </c>
    </row>
    <row r="75" spans="1:15" hidden="1">
      <c r="A75" s="159"/>
      <c r="B75" s="159"/>
      <c r="C75" s="33" t="s">
        <v>218</v>
      </c>
      <c r="E75" s="33" t="s">
        <v>305</v>
      </c>
      <c r="J75" s="40"/>
      <c r="K75" s="33" t="s">
        <v>26</v>
      </c>
      <c r="L75" s="80"/>
      <c r="M75" s="40">
        <f t="shared" si="8"/>
        <v>0</v>
      </c>
      <c r="N75" s="40">
        <f t="shared" si="10"/>
        <v>0</v>
      </c>
      <c r="O75" s="40">
        <f t="shared" si="9"/>
        <v>0</v>
      </c>
    </row>
    <row r="76" spans="1:15" hidden="1">
      <c r="A76" s="159"/>
      <c r="B76" s="159"/>
      <c r="C76" s="33" t="s">
        <v>218</v>
      </c>
      <c r="E76" s="33" t="s">
        <v>305</v>
      </c>
      <c r="J76" s="40"/>
      <c r="K76" s="33" t="s">
        <v>26</v>
      </c>
      <c r="L76" s="80"/>
      <c r="M76" s="40">
        <f t="shared" si="8"/>
        <v>0</v>
      </c>
      <c r="N76" s="40">
        <f t="shared" si="10"/>
        <v>0</v>
      </c>
      <c r="O76" s="40">
        <f t="shared" si="9"/>
        <v>0</v>
      </c>
    </row>
    <row r="77" spans="1:15" hidden="1">
      <c r="A77" s="159"/>
      <c r="B77" s="159"/>
      <c r="C77" s="33" t="s">
        <v>218</v>
      </c>
      <c r="E77" s="33" t="s">
        <v>305</v>
      </c>
      <c r="J77" s="40"/>
      <c r="K77" s="33" t="s">
        <v>26</v>
      </c>
      <c r="L77" s="80"/>
      <c r="M77" s="40">
        <f t="shared" si="8"/>
        <v>0</v>
      </c>
      <c r="N77" s="40">
        <f t="shared" si="10"/>
        <v>0</v>
      </c>
      <c r="O77" s="40">
        <f t="shared" si="9"/>
        <v>0</v>
      </c>
    </row>
    <row r="78" spans="1:15" hidden="1">
      <c r="A78" s="159"/>
      <c r="B78" s="159"/>
      <c r="C78" s="33" t="s">
        <v>218</v>
      </c>
      <c r="E78" s="33" t="s">
        <v>305</v>
      </c>
      <c r="J78" s="40"/>
      <c r="K78" s="33" t="s">
        <v>26</v>
      </c>
      <c r="L78" s="80"/>
      <c r="M78" s="40">
        <f t="shared" si="8"/>
        <v>0</v>
      </c>
      <c r="N78" s="40">
        <f t="shared" si="10"/>
        <v>0</v>
      </c>
      <c r="O78" s="40">
        <f t="shared" si="9"/>
        <v>0</v>
      </c>
    </row>
    <row r="79" spans="1:15" hidden="1">
      <c r="A79" s="159"/>
      <c r="B79" s="159"/>
      <c r="C79" s="33" t="s">
        <v>218</v>
      </c>
      <c r="E79" s="33" t="s">
        <v>305</v>
      </c>
      <c r="J79" s="40"/>
      <c r="K79" s="33" t="s">
        <v>26</v>
      </c>
      <c r="L79" s="80"/>
      <c r="M79" s="40">
        <f t="shared" si="8"/>
        <v>0</v>
      </c>
      <c r="N79" s="40">
        <f t="shared" si="10"/>
        <v>0</v>
      </c>
      <c r="O79" s="40">
        <f t="shared" si="9"/>
        <v>0</v>
      </c>
    </row>
    <row r="80" spans="1:15" hidden="1">
      <c r="A80" s="159"/>
      <c r="B80" s="159"/>
      <c r="C80" s="33" t="s">
        <v>218</v>
      </c>
      <c r="E80" s="33" t="s">
        <v>305</v>
      </c>
      <c r="J80" s="40"/>
      <c r="K80" s="33" t="s">
        <v>26</v>
      </c>
      <c r="L80" s="80"/>
      <c r="M80" s="40">
        <f t="shared" si="8"/>
        <v>0</v>
      </c>
      <c r="N80" s="40">
        <f t="shared" si="10"/>
        <v>0</v>
      </c>
      <c r="O80" s="40">
        <f t="shared" si="9"/>
        <v>0</v>
      </c>
    </row>
    <row r="81" spans="1:15" hidden="1">
      <c r="A81" s="159"/>
      <c r="B81" s="159"/>
      <c r="C81" s="33" t="s">
        <v>218</v>
      </c>
      <c r="E81" s="33" t="s">
        <v>305</v>
      </c>
      <c r="J81" s="40"/>
      <c r="K81" s="33" t="s">
        <v>26</v>
      </c>
      <c r="L81" s="80"/>
      <c r="M81" s="40">
        <f t="shared" si="8"/>
        <v>0</v>
      </c>
      <c r="N81" s="40">
        <f t="shared" si="10"/>
        <v>0</v>
      </c>
      <c r="O81" s="40">
        <f t="shared" si="9"/>
        <v>0</v>
      </c>
    </row>
    <row r="82" spans="1:15" hidden="1">
      <c r="A82" s="159"/>
      <c r="B82" s="159"/>
      <c r="C82" s="33" t="s">
        <v>218</v>
      </c>
      <c r="E82" s="33" t="s">
        <v>305</v>
      </c>
      <c r="J82" s="40"/>
      <c r="K82" s="33" t="s">
        <v>26</v>
      </c>
      <c r="L82" s="80"/>
      <c r="M82" s="40">
        <f t="shared" si="8"/>
        <v>0</v>
      </c>
      <c r="N82" s="40">
        <f t="shared" si="10"/>
        <v>0</v>
      </c>
      <c r="O82" s="40">
        <f t="shared" si="9"/>
        <v>0</v>
      </c>
    </row>
    <row r="83" spans="1:15" hidden="1">
      <c r="A83" s="159"/>
      <c r="B83" s="159"/>
      <c r="C83" s="33" t="s">
        <v>218</v>
      </c>
      <c r="E83" s="33" t="s">
        <v>305</v>
      </c>
      <c r="J83" s="40"/>
      <c r="K83" s="33" t="s">
        <v>26</v>
      </c>
      <c r="L83" s="80"/>
      <c r="M83" s="40">
        <f t="shared" si="8"/>
        <v>0</v>
      </c>
      <c r="N83" s="40">
        <f t="shared" si="10"/>
        <v>0</v>
      </c>
      <c r="O83" s="40">
        <f t="shared" si="9"/>
        <v>0</v>
      </c>
    </row>
    <row r="84" spans="1:15" hidden="1">
      <c r="A84" s="159"/>
      <c r="B84" s="159"/>
      <c r="C84" s="33" t="s">
        <v>218</v>
      </c>
      <c r="E84" s="33" t="s">
        <v>305</v>
      </c>
      <c r="J84" s="40"/>
      <c r="K84" s="33" t="s">
        <v>26</v>
      </c>
      <c r="L84" s="80"/>
      <c r="M84" s="40">
        <f t="shared" si="8"/>
        <v>0</v>
      </c>
      <c r="N84" s="40">
        <f t="shared" si="10"/>
        <v>0</v>
      </c>
      <c r="O84" s="40">
        <f t="shared" si="9"/>
        <v>0</v>
      </c>
    </row>
    <row r="85" spans="1:15" hidden="1">
      <c r="C85" s="33" t="s">
        <v>218</v>
      </c>
      <c r="E85" s="33" t="s">
        <v>305</v>
      </c>
      <c r="J85" s="40"/>
      <c r="K85" s="33" t="s">
        <v>26</v>
      </c>
      <c r="L85" s="80"/>
      <c r="M85" s="40">
        <f t="shared" si="7"/>
        <v>0</v>
      </c>
      <c r="N85" s="40">
        <f t="shared" si="5"/>
        <v>0</v>
      </c>
      <c r="O85" s="40">
        <f t="shared" si="6"/>
        <v>0</v>
      </c>
    </row>
    <row r="86" spans="1:15" hidden="1">
      <c r="C86" s="33" t="s">
        <v>218</v>
      </c>
      <c r="E86" s="33" t="s">
        <v>305</v>
      </c>
      <c r="J86" s="40"/>
      <c r="K86" s="33" t="s">
        <v>26</v>
      </c>
      <c r="L86" s="80"/>
      <c r="M86" s="40">
        <f t="shared" si="7"/>
        <v>0</v>
      </c>
      <c r="N86" s="40">
        <f t="shared" si="5"/>
        <v>0</v>
      </c>
      <c r="O86" s="40">
        <f t="shared" si="6"/>
        <v>0</v>
      </c>
    </row>
    <row r="87" spans="1:15" hidden="1">
      <c r="C87" s="33" t="s">
        <v>218</v>
      </c>
      <c r="E87" s="33" t="s">
        <v>305</v>
      </c>
      <c r="J87" s="40"/>
      <c r="K87" s="33" t="s">
        <v>26</v>
      </c>
      <c r="L87" s="80"/>
      <c r="M87" s="40">
        <f t="shared" si="7"/>
        <v>0</v>
      </c>
      <c r="N87" s="40">
        <f t="shared" si="5"/>
        <v>0</v>
      </c>
      <c r="O87" s="40">
        <f t="shared" si="6"/>
        <v>0</v>
      </c>
    </row>
    <row r="88" spans="1:15" hidden="1">
      <c r="C88" s="33" t="s">
        <v>218</v>
      </c>
      <c r="E88" s="33" t="s">
        <v>305</v>
      </c>
      <c r="J88" s="40"/>
      <c r="K88" s="33" t="s">
        <v>26</v>
      </c>
      <c r="L88" s="80"/>
      <c r="M88" s="40">
        <f t="shared" si="7"/>
        <v>0</v>
      </c>
      <c r="N88" s="40">
        <f t="shared" si="5"/>
        <v>0</v>
      </c>
      <c r="O88" s="40">
        <f t="shared" si="6"/>
        <v>0</v>
      </c>
    </row>
    <row r="89" spans="1:15" hidden="1">
      <c r="C89" s="33" t="s">
        <v>218</v>
      </c>
      <c r="E89" s="33" t="s">
        <v>305</v>
      </c>
      <c r="J89" s="40"/>
      <c r="K89" s="33" t="s">
        <v>26</v>
      </c>
      <c r="L89" s="80"/>
      <c r="M89" s="40">
        <f t="shared" si="7"/>
        <v>0</v>
      </c>
      <c r="N89" s="40">
        <f t="shared" si="5"/>
        <v>0</v>
      </c>
      <c r="O89" s="40">
        <f t="shared" si="6"/>
        <v>0</v>
      </c>
    </row>
    <row r="90" spans="1:15" hidden="1">
      <c r="C90" s="33" t="s">
        <v>218</v>
      </c>
      <c r="E90" s="33" t="s">
        <v>305</v>
      </c>
      <c r="J90" s="40"/>
      <c r="K90" s="33" t="s">
        <v>26</v>
      </c>
      <c r="L90" s="80"/>
      <c r="M90" s="40">
        <f t="shared" si="7"/>
        <v>0</v>
      </c>
      <c r="N90" s="40">
        <f t="shared" si="5"/>
        <v>0</v>
      </c>
      <c r="O90" s="40">
        <f t="shared" si="6"/>
        <v>0</v>
      </c>
    </row>
    <row r="91" spans="1:15" hidden="1">
      <c r="C91" s="33" t="s">
        <v>218</v>
      </c>
      <c r="E91" s="33" t="s">
        <v>305</v>
      </c>
      <c r="J91" s="40"/>
      <c r="K91" s="33" t="s">
        <v>26</v>
      </c>
      <c r="L91" s="80"/>
      <c r="M91" s="40">
        <f t="shared" si="7"/>
        <v>0</v>
      </c>
      <c r="N91" s="40">
        <f t="shared" si="5"/>
        <v>0</v>
      </c>
      <c r="O91" s="40">
        <f t="shared" si="6"/>
        <v>0</v>
      </c>
    </row>
    <row r="92" spans="1:15" hidden="1">
      <c r="C92" s="33" t="s">
        <v>218</v>
      </c>
      <c r="E92" s="33" t="s">
        <v>305</v>
      </c>
      <c r="J92" s="40"/>
      <c r="K92" s="33" t="s">
        <v>26</v>
      </c>
      <c r="L92" s="80"/>
      <c r="M92" s="40">
        <f t="shared" si="7"/>
        <v>0</v>
      </c>
      <c r="N92" s="40">
        <f t="shared" si="5"/>
        <v>0</v>
      </c>
      <c r="O92" s="40">
        <f t="shared" si="6"/>
        <v>0</v>
      </c>
    </row>
    <row r="93" spans="1:15" hidden="1">
      <c r="C93" s="33" t="s">
        <v>218</v>
      </c>
      <c r="E93" s="33" t="s">
        <v>305</v>
      </c>
      <c r="J93" s="40"/>
      <c r="K93" s="33" t="s">
        <v>26</v>
      </c>
      <c r="L93" s="80"/>
      <c r="M93" s="40">
        <f t="shared" si="7"/>
        <v>0</v>
      </c>
      <c r="N93" s="40">
        <f t="shared" si="5"/>
        <v>0</v>
      </c>
      <c r="O93" s="40">
        <f t="shared" si="6"/>
        <v>0</v>
      </c>
    </row>
    <row r="94" spans="1:15" hidden="1">
      <c r="C94" s="33" t="s">
        <v>218</v>
      </c>
      <c r="E94" s="33" t="s">
        <v>305</v>
      </c>
      <c r="J94" s="40"/>
      <c r="K94" s="33" t="s">
        <v>26</v>
      </c>
      <c r="L94" s="80"/>
      <c r="M94" s="40">
        <f t="shared" si="7"/>
        <v>0</v>
      </c>
      <c r="N94" s="40">
        <f t="shared" si="5"/>
        <v>0</v>
      </c>
      <c r="O94" s="40">
        <f t="shared" si="6"/>
        <v>0</v>
      </c>
    </row>
    <row r="95" spans="1:15" hidden="1">
      <c r="C95" s="33" t="s">
        <v>218</v>
      </c>
      <c r="E95" s="33" t="s">
        <v>305</v>
      </c>
      <c r="J95" s="40"/>
      <c r="K95" s="33" t="s">
        <v>26</v>
      </c>
      <c r="L95" s="80"/>
      <c r="M95" s="40">
        <f t="shared" si="7"/>
        <v>0</v>
      </c>
      <c r="N95" s="40">
        <f t="shared" si="5"/>
        <v>0</v>
      </c>
      <c r="O95" s="40">
        <f t="shared" si="6"/>
        <v>0</v>
      </c>
    </row>
    <row r="96" spans="1:15" hidden="1">
      <c r="C96" s="33" t="s">
        <v>218</v>
      </c>
      <c r="E96" s="33" t="s">
        <v>305</v>
      </c>
      <c r="J96" s="40"/>
      <c r="K96" s="33" t="s">
        <v>26</v>
      </c>
      <c r="L96" s="80"/>
      <c r="M96" s="40">
        <f t="shared" si="7"/>
        <v>0</v>
      </c>
      <c r="N96" s="40">
        <f t="shared" si="5"/>
        <v>0</v>
      </c>
      <c r="O96" s="40">
        <f t="shared" si="6"/>
        <v>0</v>
      </c>
    </row>
    <row r="97" spans="1:16" hidden="1">
      <c r="C97" s="33" t="s">
        <v>218</v>
      </c>
      <c r="E97" s="33" t="s">
        <v>305</v>
      </c>
      <c r="J97" s="40"/>
      <c r="K97" s="33" t="s">
        <v>26</v>
      </c>
      <c r="L97" s="80"/>
      <c r="M97" s="40">
        <f t="shared" si="7"/>
        <v>0</v>
      </c>
      <c r="N97" s="40">
        <f t="shared" si="5"/>
        <v>0</v>
      </c>
      <c r="O97" s="40">
        <f t="shared" si="6"/>
        <v>0</v>
      </c>
    </row>
    <row r="98" spans="1:16" hidden="1">
      <c r="C98" s="33" t="s">
        <v>218</v>
      </c>
      <c r="E98" s="33" t="s">
        <v>305</v>
      </c>
      <c r="J98" s="40"/>
      <c r="K98" s="33" t="s">
        <v>26</v>
      </c>
      <c r="L98" s="80"/>
      <c r="M98" s="40">
        <f t="shared" si="7"/>
        <v>0</v>
      </c>
      <c r="N98" s="40">
        <f t="shared" si="5"/>
        <v>0</v>
      </c>
      <c r="O98" s="40">
        <f t="shared" si="6"/>
        <v>0</v>
      </c>
    </row>
    <row r="99" spans="1:16" hidden="1">
      <c r="C99" s="33" t="s">
        <v>218</v>
      </c>
      <c r="E99" s="33" t="s">
        <v>305</v>
      </c>
      <c r="J99" s="40"/>
      <c r="K99" s="33" t="s">
        <v>26</v>
      </c>
      <c r="L99" s="80"/>
      <c r="M99" s="40">
        <f t="shared" si="7"/>
        <v>0</v>
      </c>
      <c r="N99" s="40">
        <f t="shared" si="5"/>
        <v>0</v>
      </c>
      <c r="O99" s="40">
        <f t="shared" si="6"/>
        <v>0</v>
      </c>
    </row>
    <row r="100" spans="1:16" hidden="1">
      <c r="C100" s="33" t="s">
        <v>218</v>
      </c>
      <c r="E100" s="33" t="s">
        <v>305</v>
      </c>
      <c r="J100" s="40"/>
      <c r="K100" s="33" t="s">
        <v>26</v>
      </c>
      <c r="L100" s="80"/>
      <c r="M100" s="40">
        <f t="shared" si="7"/>
        <v>0</v>
      </c>
      <c r="N100" s="40">
        <f t="shared" si="5"/>
        <v>0</v>
      </c>
      <c r="O100" s="40">
        <f t="shared" si="6"/>
        <v>0</v>
      </c>
    </row>
    <row r="101" spans="1:16" hidden="1">
      <c r="C101" s="33" t="s">
        <v>218</v>
      </c>
      <c r="E101" s="33" t="s">
        <v>305</v>
      </c>
      <c r="J101" s="40"/>
      <c r="K101" s="33" t="s">
        <v>26</v>
      </c>
      <c r="L101" s="80"/>
      <c r="M101" s="40">
        <f t="shared" si="7"/>
        <v>0</v>
      </c>
      <c r="N101" s="40">
        <f t="shared" si="5"/>
        <v>0</v>
      </c>
      <c r="O101" s="40">
        <f t="shared" si="6"/>
        <v>0</v>
      </c>
    </row>
    <row r="102" spans="1:16" hidden="1">
      <c r="C102" s="33" t="s">
        <v>218</v>
      </c>
      <c r="E102" s="33" t="s">
        <v>305</v>
      </c>
      <c r="J102" s="40"/>
      <c r="K102" s="33" t="s">
        <v>26</v>
      </c>
      <c r="L102" s="80"/>
      <c r="M102" s="40">
        <f t="shared" si="7"/>
        <v>0</v>
      </c>
      <c r="N102" s="40">
        <f t="shared" si="5"/>
        <v>0</v>
      </c>
      <c r="O102" s="40">
        <f t="shared" si="6"/>
        <v>0</v>
      </c>
    </row>
    <row r="103" spans="1:16" hidden="1">
      <c r="C103" s="33" t="s">
        <v>218</v>
      </c>
      <c r="E103" s="33" t="s">
        <v>305</v>
      </c>
      <c r="J103" s="40"/>
      <c r="K103" s="33" t="s">
        <v>26</v>
      </c>
      <c r="L103" s="80"/>
      <c r="M103" s="40">
        <f t="shared" si="7"/>
        <v>0</v>
      </c>
      <c r="N103" s="40">
        <f t="shared" si="5"/>
        <v>0</v>
      </c>
      <c r="O103" s="40">
        <f t="shared" si="6"/>
        <v>0</v>
      </c>
    </row>
    <row r="104" spans="1:16" hidden="1">
      <c r="C104" s="33" t="s">
        <v>218</v>
      </c>
      <c r="E104" s="33" t="s">
        <v>305</v>
      </c>
      <c r="J104" s="40"/>
      <c r="K104" s="33" t="s">
        <v>26</v>
      </c>
      <c r="L104" s="80"/>
      <c r="M104" s="40">
        <f t="shared" si="7"/>
        <v>0</v>
      </c>
      <c r="N104" s="40">
        <f t="shared" si="5"/>
        <v>0</v>
      </c>
      <c r="O104" s="40">
        <f t="shared" si="6"/>
        <v>0</v>
      </c>
    </row>
    <row r="105" spans="1:16" hidden="1">
      <c r="C105" s="33" t="s">
        <v>218</v>
      </c>
      <c r="E105" s="33" t="s">
        <v>305</v>
      </c>
      <c r="J105" s="40"/>
      <c r="K105" s="33" t="s">
        <v>26</v>
      </c>
      <c r="L105" s="80"/>
      <c r="M105" s="40">
        <f t="shared" si="7"/>
        <v>0</v>
      </c>
      <c r="N105" s="40">
        <f t="shared" si="5"/>
        <v>0</v>
      </c>
      <c r="O105" s="40">
        <f t="shared" si="6"/>
        <v>0</v>
      </c>
    </row>
    <row r="106" spans="1:16" hidden="1">
      <c r="C106" s="33" t="s">
        <v>218</v>
      </c>
      <c r="E106" s="33" t="s">
        <v>305</v>
      </c>
      <c r="J106" s="40"/>
      <c r="K106" s="33" t="s">
        <v>26</v>
      </c>
      <c r="L106" s="80"/>
      <c r="M106" s="40">
        <f t="shared" si="7"/>
        <v>0</v>
      </c>
      <c r="N106" s="40">
        <f t="shared" si="5"/>
        <v>0</v>
      </c>
      <c r="O106" s="40">
        <f t="shared" si="6"/>
        <v>0</v>
      </c>
    </row>
    <row r="107" spans="1:16" hidden="1">
      <c r="C107" s="33" t="s">
        <v>218</v>
      </c>
      <c r="E107" s="33" t="s">
        <v>305</v>
      </c>
      <c r="J107" s="40"/>
      <c r="K107" s="33" t="s">
        <v>26</v>
      </c>
      <c r="L107" s="80"/>
      <c r="M107" s="40">
        <f t="shared" si="7"/>
        <v>0</v>
      </c>
      <c r="N107" s="40">
        <f t="shared" si="5"/>
        <v>0</v>
      </c>
      <c r="O107" s="40">
        <f t="shared" si="6"/>
        <v>0</v>
      </c>
    </row>
    <row r="108" spans="1:16" hidden="1">
      <c r="C108" s="33" t="s">
        <v>218</v>
      </c>
      <c r="E108" s="33" t="s">
        <v>305</v>
      </c>
      <c r="J108" s="40"/>
      <c r="K108" s="33" t="s">
        <v>26</v>
      </c>
      <c r="L108" s="80"/>
      <c r="M108" s="40">
        <f t="shared" si="7"/>
        <v>0</v>
      </c>
      <c r="N108" s="40">
        <f t="shared" si="5"/>
        <v>0</v>
      </c>
      <c r="O108" s="40">
        <f t="shared" si="6"/>
        <v>0</v>
      </c>
    </row>
    <row r="109" spans="1:16" hidden="1">
      <c r="J109" s="40"/>
      <c r="L109" s="80"/>
      <c r="M109" s="40"/>
      <c r="N109" s="40"/>
      <c r="O109" s="40"/>
    </row>
    <row r="110" spans="1:16">
      <c r="E110" s="39" t="s">
        <v>236</v>
      </c>
      <c r="J110" s="40"/>
      <c r="L110" s="80"/>
      <c r="M110" s="41">
        <f>+M7-M19</f>
        <v>0</v>
      </c>
      <c r="N110" s="41">
        <f>+N7-N19</f>
        <v>0</v>
      </c>
      <c r="O110" s="41">
        <f>+O7-O19</f>
        <v>0</v>
      </c>
      <c r="P110" s="184" t="e">
        <f>+O110/$O$7</f>
        <v>#DIV/0!</v>
      </c>
    </row>
    <row r="111" spans="1:16" ht="20.25" customHeight="1">
      <c r="E111" s="39" t="s">
        <v>233</v>
      </c>
      <c r="J111" s="40"/>
      <c r="L111" s="80"/>
      <c r="M111" s="40"/>
      <c r="N111" s="40"/>
      <c r="O111" s="40"/>
    </row>
    <row r="112" spans="1:16">
      <c r="A112" s="72"/>
      <c r="B112" s="72"/>
      <c r="C112" s="72" t="s">
        <v>296</v>
      </c>
      <c r="D112" s="33" t="s">
        <v>317</v>
      </c>
      <c r="E112" s="33" t="s">
        <v>333</v>
      </c>
      <c r="F112" s="73"/>
      <c r="G112" s="73"/>
      <c r="H112" s="73"/>
      <c r="I112" s="72"/>
      <c r="J112" s="81"/>
      <c r="K112" s="33" t="s">
        <v>465</v>
      </c>
      <c r="L112" s="80"/>
      <c r="M112" s="40"/>
      <c r="N112" s="40"/>
      <c r="O112" s="40"/>
    </row>
    <row r="113" spans="3:16" hidden="1">
      <c r="C113" s="72" t="s">
        <v>296</v>
      </c>
      <c r="E113" s="33" t="s">
        <v>367</v>
      </c>
      <c r="J113" s="40"/>
      <c r="K113" s="33" t="s">
        <v>465</v>
      </c>
      <c r="L113" s="80"/>
      <c r="M113" s="40">
        <f t="shared" ref="M113:M140" si="11">+F113</f>
        <v>0</v>
      </c>
      <c r="N113" s="40">
        <f t="shared" ref="N113:N140" si="12">+O113-M113</f>
        <v>0</v>
      </c>
      <c r="O113" s="40">
        <f t="shared" ref="O113:O140" si="13">+H113</f>
        <v>0</v>
      </c>
      <c r="P113" s="183" t="e">
        <f t="shared" ref="P113:P140" si="14">+O113/$O$7</f>
        <v>#DIV/0!</v>
      </c>
    </row>
    <row r="114" spans="3:16" hidden="1">
      <c r="C114" s="72" t="s">
        <v>296</v>
      </c>
      <c r="E114" s="33" t="s">
        <v>367</v>
      </c>
      <c r="J114" s="40"/>
      <c r="K114" s="33" t="s">
        <v>465</v>
      </c>
      <c r="L114" s="80"/>
      <c r="M114" s="40">
        <f t="shared" si="11"/>
        <v>0</v>
      </c>
      <c r="N114" s="40">
        <f t="shared" si="12"/>
        <v>0</v>
      </c>
      <c r="O114" s="40">
        <f t="shared" si="13"/>
        <v>0</v>
      </c>
      <c r="P114" s="183" t="e">
        <f t="shared" si="14"/>
        <v>#DIV/0!</v>
      </c>
    </row>
    <row r="115" spans="3:16" hidden="1">
      <c r="C115" s="72" t="s">
        <v>296</v>
      </c>
      <c r="E115" s="33" t="s">
        <v>367</v>
      </c>
      <c r="J115" s="40"/>
      <c r="K115" s="33" t="s">
        <v>465</v>
      </c>
      <c r="L115" s="80"/>
      <c r="M115" s="40">
        <f t="shared" si="11"/>
        <v>0</v>
      </c>
      <c r="N115" s="40">
        <f t="shared" si="12"/>
        <v>0</v>
      </c>
      <c r="O115" s="40">
        <f t="shared" si="13"/>
        <v>0</v>
      </c>
      <c r="P115" s="183" t="e">
        <f t="shared" si="14"/>
        <v>#DIV/0!</v>
      </c>
    </row>
    <row r="116" spans="3:16" hidden="1">
      <c r="C116" s="72" t="s">
        <v>296</v>
      </c>
      <c r="E116" s="33" t="s">
        <v>367</v>
      </c>
      <c r="J116" s="40"/>
      <c r="K116" s="33" t="s">
        <v>465</v>
      </c>
      <c r="L116" s="80"/>
      <c r="M116" s="40">
        <f t="shared" si="11"/>
        <v>0</v>
      </c>
      <c r="N116" s="40">
        <f t="shared" si="12"/>
        <v>0</v>
      </c>
      <c r="O116" s="40">
        <f t="shared" si="13"/>
        <v>0</v>
      </c>
      <c r="P116" s="183" t="e">
        <f t="shared" si="14"/>
        <v>#DIV/0!</v>
      </c>
    </row>
    <row r="117" spans="3:16" hidden="1">
      <c r="C117" s="72" t="s">
        <v>296</v>
      </c>
      <c r="E117" s="33" t="s">
        <v>367</v>
      </c>
      <c r="J117" s="40"/>
      <c r="K117" s="33" t="s">
        <v>465</v>
      </c>
      <c r="L117" s="80"/>
      <c r="M117" s="40">
        <f t="shared" si="11"/>
        <v>0</v>
      </c>
      <c r="N117" s="40">
        <f t="shared" si="12"/>
        <v>0</v>
      </c>
      <c r="O117" s="40">
        <f t="shared" si="13"/>
        <v>0</v>
      </c>
      <c r="P117" s="183" t="e">
        <f t="shared" si="14"/>
        <v>#DIV/0!</v>
      </c>
    </row>
    <row r="118" spans="3:16" hidden="1">
      <c r="C118" s="72" t="s">
        <v>296</v>
      </c>
      <c r="E118" s="33" t="s">
        <v>367</v>
      </c>
      <c r="J118" s="40"/>
      <c r="K118" s="33" t="s">
        <v>465</v>
      </c>
      <c r="L118" s="80"/>
      <c r="M118" s="40">
        <f t="shared" si="11"/>
        <v>0</v>
      </c>
      <c r="N118" s="40">
        <f t="shared" si="12"/>
        <v>0</v>
      </c>
      <c r="O118" s="40">
        <f t="shared" si="13"/>
        <v>0</v>
      </c>
      <c r="P118" s="183" t="e">
        <f t="shared" si="14"/>
        <v>#DIV/0!</v>
      </c>
    </row>
    <row r="119" spans="3:16" hidden="1">
      <c r="C119" s="72" t="s">
        <v>296</v>
      </c>
      <c r="E119" s="33" t="s">
        <v>367</v>
      </c>
      <c r="J119" s="40"/>
      <c r="K119" s="33" t="s">
        <v>465</v>
      </c>
      <c r="L119" s="80"/>
      <c r="M119" s="40">
        <f t="shared" si="11"/>
        <v>0</v>
      </c>
      <c r="N119" s="40">
        <f t="shared" si="12"/>
        <v>0</v>
      </c>
      <c r="O119" s="40">
        <f t="shared" si="13"/>
        <v>0</v>
      </c>
      <c r="P119" s="183" t="e">
        <f t="shared" si="14"/>
        <v>#DIV/0!</v>
      </c>
    </row>
    <row r="120" spans="3:16" hidden="1">
      <c r="C120" s="72" t="s">
        <v>296</v>
      </c>
      <c r="E120" s="33" t="s">
        <v>367</v>
      </c>
      <c r="J120" s="40"/>
      <c r="K120" s="33" t="s">
        <v>465</v>
      </c>
      <c r="L120" s="80"/>
      <c r="M120" s="40">
        <f t="shared" si="11"/>
        <v>0</v>
      </c>
      <c r="N120" s="40">
        <f t="shared" si="12"/>
        <v>0</v>
      </c>
      <c r="O120" s="40">
        <f t="shared" si="13"/>
        <v>0</v>
      </c>
      <c r="P120" s="183" t="e">
        <f t="shared" si="14"/>
        <v>#DIV/0!</v>
      </c>
    </row>
    <row r="121" spans="3:16" hidden="1">
      <c r="C121" s="72" t="s">
        <v>296</v>
      </c>
      <c r="E121" s="33" t="s">
        <v>367</v>
      </c>
      <c r="J121" s="40"/>
      <c r="K121" s="33" t="s">
        <v>465</v>
      </c>
      <c r="L121" s="80"/>
      <c r="M121" s="40">
        <f t="shared" si="11"/>
        <v>0</v>
      </c>
      <c r="N121" s="40">
        <f t="shared" si="12"/>
        <v>0</v>
      </c>
      <c r="O121" s="40">
        <f t="shared" si="13"/>
        <v>0</v>
      </c>
      <c r="P121" s="183" t="e">
        <f t="shared" si="14"/>
        <v>#DIV/0!</v>
      </c>
    </row>
    <row r="122" spans="3:16" hidden="1">
      <c r="C122" s="72" t="s">
        <v>296</v>
      </c>
      <c r="E122" s="33" t="s">
        <v>367</v>
      </c>
      <c r="J122" s="40"/>
      <c r="K122" s="33" t="s">
        <v>465</v>
      </c>
      <c r="L122" s="80"/>
      <c r="M122" s="40">
        <f t="shared" ref="M122:M133" si="15">+F122</f>
        <v>0</v>
      </c>
      <c r="N122" s="40">
        <f t="shared" ref="N122:N133" si="16">+O122-M122</f>
        <v>0</v>
      </c>
      <c r="O122" s="40">
        <f t="shared" ref="O122:O133" si="17">+H122</f>
        <v>0</v>
      </c>
      <c r="P122" s="183" t="e">
        <f t="shared" si="14"/>
        <v>#DIV/0!</v>
      </c>
    </row>
    <row r="123" spans="3:16" hidden="1">
      <c r="C123" s="72" t="s">
        <v>296</v>
      </c>
      <c r="E123" s="33" t="s">
        <v>367</v>
      </c>
      <c r="J123" s="40"/>
      <c r="K123" s="33" t="s">
        <v>465</v>
      </c>
      <c r="L123" s="80"/>
      <c r="M123" s="40">
        <f t="shared" si="15"/>
        <v>0</v>
      </c>
      <c r="N123" s="40">
        <f t="shared" si="16"/>
        <v>0</v>
      </c>
      <c r="O123" s="40">
        <f t="shared" si="17"/>
        <v>0</v>
      </c>
      <c r="P123" s="183" t="e">
        <f t="shared" si="14"/>
        <v>#DIV/0!</v>
      </c>
    </row>
    <row r="124" spans="3:16" hidden="1">
      <c r="C124" s="72" t="s">
        <v>296</v>
      </c>
      <c r="E124" s="33" t="s">
        <v>367</v>
      </c>
      <c r="J124" s="40"/>
      <c r="K124" s="33" t="s">
        <v>465</v>
      </c>
      <c r="L124" s="80"/>
      <c r="M124" s="40">
        <f t="shared" si="15"/>
        <v>0</v>
      </c>
      <c r="N124" s="40">
        <f t="shared" si="16"/>
        <v>0</v>
      </c>
      <c r="O124" s="40">
        <f t="shared" si="17"/>
        <v>0</v>
      </c>
      <c r="P124" s="183" t="e">
        <f t="shared" si="14"/>
        <v>#DIV/0!</v>
      </c>
    </row>
    <row r="125" spans="3:16" hidden="1">
      <c r="C125" s="72" t="s">
        <v>296</v>
      </c>
      <c r="E125" s="33" t="s">
        <v>367</v>
      </c>
      <c r="J125" s="40"/>
      <c r="K125" s="33" t="s">
        <v>465</v>
      </c>
      <c r="L125" s="80"/>
      <c r="M125" s="40">
        <f t="shared" si="15"/>
        <v>0</v>
      </c>
      <c r="N125" s="40">
        <f t="shared" si="16"/>
        <v>0</v>
      </c>
      <c r="O125" s="40">
        <f t="shared" si="17"/>
        <v>0</v>
      </c>
      <c r="P125" s="183" t="e">
        <f t="shared" si="14"/>
        <v>#DIV/0!</v>
      </c>
    </row>
    <row r="126" spans="3:16" hidden="1">
      <c r="C126" s="72" t="s">
        <v>296</v>
      </c>
      <c r="E126" s="33" t="s">
        <v>367</v>
      </c>
      <c r="J126" s="40"/>
      <c r="K126" s="33" t="s">
        <v>465</v>
      </c>
      <c r="L126" s="80"/>
      <c r="M126" s="40">
        <f t="shared" si="15"/>
        <v>0</v>
      </c>
      <c r="N126" s="40">
        <f t="shared" si="16"/>
        <v>0</v>
      </c>
      <c r="O126" s="40">
        <f t="shared" si="17"/>
        <v>0</v>
      </c>
      <c r="P126" s="183" t="e">
        <f t="shared" si="14"/>
        <v>#DIV/0!</v>
      </c>
    </row>
    <row r="127" spans="3:16" hidden="1">
      <c r="C127" s="72" t="s">
        <v>296</v>
      </c>
      <c r="E127" s="33" t="s">
        <v>367</v>
      </c>
      <c r="J127" s="40"/>
      <c r="K127" s="33" t="s">
        <v>465</v>
      </c>
      <c r="L127" s="80"/>
      <c r="M127" s="40">
        <f t="shared" si="15"/>
        <v>0</v>
      </c>
      <c r="N127" s="40">
        <f t="shared" si="16"/>
        <v>0</v>
      </c>
      <c r="O127" s="40">
        <f t="shared" si="17"/>
        <v>0</v>
      </c>
      <c r="P127" s="183" t="e">
        <f t="shared" si="14"/>
        <v>#DIV/0!</v>
      </c>
    </row>
    <row r="128" spans="3:16" hidden="1">
      <c r="C128" s="72" t="s">
        <v>296</v>
      </c>
      <c r="E128" s="33" t="s">
        <v>367</v>
      </c>
      <c r="J128" s="40"/>
      <c r="K128" s="33" t="s">
        <v>465</v>
      </c>
      <c r="L128" s="80"/>
      <c r="M128" s="40">
        <f t="shared" si="15"/>
        <v>0</v>
      </c>
      <c r="N128" s="40">
        <f t="shared" si="16"/>
        <v>0</v>
      </c>
      <c r="O128" s="40">
        <f t="shared" si="17"/>
        <v>0</v>
      </c>
      <c r="P128" s="183" t="e">
        <f t="shared" si="14"/>
        <v>#DIV/0!</v>
      </c>
    </row>
    <row r="129" spans="1:16" hidden="1">
      <c r="C129" s="72" t="s">
        <v>296</v>
      </c>
      <c r="E129" s="33" t="s">
        <v>367</v>
      </c>
      <c r="J129" s="40"/>
      <c r="K129" s="33" t="s">
        <v>465</v>
      </c>
      <c r="L129" s="80"/>
      <c r="M129" s="40">
        <f t="shared" si="15"/>
        <v>0</v>
      </c>
      <c r="N129" s="40">
        <f t="shared" si="16"/>
        <v>0</v>
      </c>
      <c r="O129" s="40">
        <f t="shared" si="17"/>
        <v>0</v>
      </c>
      <c r="P129" s="183" t="e">
        <f t="shared" si="14"/>
        <v>#DIV/0!</v>
      </c>
    </row>
    <row r="130" spans="1:16" hidden="1">
      <c r="C130" s="72" t="s">
        <v>296</v>
      </c>
      <c r="E130" s="33" t="s">
        <v>367</v>
      </c>
      <c r="J130" s="40"/>
      <c r="K130" s="33" t="s">
        <v>465</v>
      </c>
      <c r="L130" s="80"/>
      <c r="M130" s="40">
        <f t="shared" si="15"/>
        <v>0</v>
      </c>
      <c r="N130" s="40">
        <f t="shared" si="16"/>
        <v>0</v>
      </c>
      <c r="O130" s="40">
        <f t="shared" si="17"/>
        <v>0</v>
      </c>
      <c r="P130" s="183" t="e">
        <f t="shared" si="14"/>
        <v>#DIV/0!</v>
      </c>
    </row>
    <row r="131" spans="1:16" hidden="1">
      <c r="C131" s="72" t="s">
        <v>296</v>
      </c>
      <c r="E131" s="33" t="s">
        <v>367</v>
      </c>
      <c r="J131" s="40"/>
      <c r="K131" s="33" t="s">
        <v>465</v>
      </c>
      <c r="L131" s="80"/>
      <c r="M131" s="40">
        <f t="shared" si="15"/>
        <v>0</v>
      </c>
      <c r="N131" s="40">
        <f t="shared" si="16"/>
        <v>0</v>
      </c>
      <c r="O131" s="40">
        <f t="shared" si="17"/>
        <v>0</v>
      </c>
      <c r="P131" s="183" t="e">
        <f t="shared" si="14"/>
        <v>#DIV/0!</v>
      </c>
    </row>
    <row r="132" spans="1:16" hidden="1">
      <c r="C132" s="72" t="s">
        <v>296</v>
      </c>
      <c r="E132" s="33" t="s">
        <v>367</v>
      </c>
      <c r="J132" s="40"/>
      <c r="K132" s="33" t="s">
        <v>465</v>
      </c>
      <c r="L132" s="80"/>
      <c r="M132" s="40">
        <f t="shared" si="15"/>
        <v>0</v>
      </c>
      <c r="N132" s="40">
        <f t="shared" si="16"/>
        <v>0</v>
      </c>
      <c r="O132" s="40">
        <f t="shared" si="17"/>
        <v>0</v>
      </c>
      <c r="P132" s="183" t="e">
        <f t="shared" si="14"/>
        <v>#DIV/0!</v>
      </c>
    </row>
    <row r="133" spans="1:16" hidden="1">
      <c r="C133" s="72" t="s">
        <v>296</v>
      </c>
      <c r="E133" s="33" t="s">
        <v>367</v>
      </c>
      <c r="J133" s="40"/>
      <c r="K133" s="33" t="s">
        <v>465</v>
      </c>
      <c r="L133" s="80"/>
      <c r="M133" s="40">
        <f t="shared" si="15"/>
        <v>0</v>
      </c>
      <c r="N133" s="40">
        <f t="shared" si="16"/>
        <v>0</v>
      </c>
      <c r="O133" s="40">
        <f t="shared" si="17"/>
        <v>0</v>
      </c>
      <c r="P133" s="183" t="e">
        <f t="shared" si="14"/>
        <v>#DIV/0!</v>
      </c>
    </row>
    <row r="134" spans="1:16" hidden="1">
      <c r="C134" s="72" t="s">
        <v>296</v>
      </c>
      <c r="E134" s="33" t="s">
        <v>367</v>
      </c>
      <c r="J134" s="40"/>
      <c r="K134" s="33" t="s">
        <v>465</v>
      </c>
      <c r="L134" s="80"/>
      <c r="M134" s="40">
        <f t="shared" si="11"/>
        <v>0</v>
      </c>
      <c r="N134" s="40">
        <f t="shared" si="12"/>
        <v>0</v>
      </c>
      <c r="O134" s="40">
        <f t="shared" si="13"/>
        <v>0</v>
      </c>
      <c r="P134" s="183" t="e">
        <f t="shared" si="14"/>
        <v>#DIV/0!</v>
      </c>
    </row>
    <row r="135" spans="1:16" hidden="1">
      <c r="C135" s="72" t="s">
        <v>296</v>
      </c>
      <c r="E135" s="33" t="s">
        <v>367</v>
      </c>
      <c r="J135" s="40"/>
      <c r="K135" s="33" t="s">
        <v>465</v>
      </c>
      <c r="L135" s="80"/>
      <c r="M135" s="40">
        <f t="shared" si="11"/>
        <v>0</v>
      </c>
      <c r="N135" s="40">
        <f t="shared" si="12"/>
        <v>0</v>
      </c>
      <c r="O135" s="40">
        <f t="shared" si="13"/>
        <v>0</v>
      </c>
      <c r="P135" s="183" t="e">
        <f t="shared" si="14"/>
        <v>#DIV/0!</v>
      </c>
    </row>
    <row r="136" spans="1:16" hidden="1">
      <c r="C136" s="72" t="s">
        <v>296</v>
      </c>
      <c r="E136" s="33" t="s">
        <v>367</v>
      </c>
      <c r="J136" s="40"/>
      <c r="K136" s="33" t="s">
        <v>465</v>
      </c>
      <c r="L136" s="80"/>
      <c r="M136" s="40">
        <f t="shared" si="11"/>
        <v>0</v>
      </c>
      <c r="N136" s="40">
        <f t="shared" si="12"/>
        <v>0</v>
      </c>
      <c r="O136" s="40">
        <f t="shared" si="13"/>
        <v>0</v>
      </c>
      <c r="P136" s="183" t="e">
        <f t="shared" si="14"/>
        <v>#DIV/0!</v>
      </c>
    </row>
    <row r="137" spans="1:16" hidden="1">
      <c r="C137" s="72" t="s">
        <v>296</v>
      </c>
      <c r="E137" s="33" t="s">
        <v>367</v>
      </c>
      <c r="J137" s="40"/>
      <c r="K137" s="33" t="s">
        <v>465</v>
      </c>
      <c r="L137" s="80"/>
      <c r="M137" s="40">
        <f t="shared" si="11"/>
        <v>0</v>
      </c>
      <c r="N137" s="40">
        <f t="shared" si="12"/>
        <v>0</v>
      </c>
      <c r="O137" s="40">
        <f t="shared" si="13"/>
        <v>0</v>
      </c>
      <c r="P137" s="183" t="e">
        <f t="shared" si="14"/>
        <v>#DIV/0!</v>
      </c>
    </row>
    <row r="138" spans="1:16" hidden="1">
      <c r="C138" s="72" t="s">
        <v>296</v>
      </c>
      <c r="E138" s="33" t="s">
        <v>367</v>
      </c>
      <c r="J138" s="40"/>
      <c r="K138" s="33" t="s">
        <v>465</v>
      </c>
      <c r="L138" s="80"/>
      <c r="M138" s="40">
        <f t="shared" si="11"/>
        <v>0</v>
      </c>
      <c r="N138" s="40">
        <f t="shared" si="12"/>
        <v>0</v>
      </c>
      <c r="O138" s="40">
        <f t="shared" si="13"/>
        <v>0</v>
      </c>
      <c r="P138" s="183" t="e">
        <f t="shared" si="14"/>
        <v>#DIV/0!</v>
      </c>
    </row>
    <row r="139" spans="1:16" hidden="1">
      <c r="C139" s="72" t="s">
        <v>296</v>
      </c>
      <c r="E139" s="33" t="s">
        <v>367</v>
      </c>
      <c r="J139" s="40"/>
      <c r="K139" s="33" t="s">
        <v>465</v>
      </c>
      <c r="L139" s="80"/>
      <c r="M139" s="40">
        <f t="shared" si="11"/>
        <v>0</v>
      </c>
      <c r="N139" s="40">
        <f t="shared" si="12"/>
        <v>0</v>
      </c>
      <c r="O139" s="40">
        <f t="shared" si="13"/>
        <v>0</v>
      </c>
      <c r="P139" s="183" t="e">
        <f t="shared" si="14"/>
        <v>#DIV/0!</v>
      </c>
    </row>
    <row r="140" spans="1:16" hidden="1">
      <c r="C140" s="72" t="s">
        <v>296</v>
      </c>
      <c r="E140" s="33" t="s">
        <v>367</v>
      </c>
      <c r="J140" s="40"/>
      <c r="K140" s="33" t="s">
        <v>465</v>
      </c>
      <c r="L140" s="80"/>
      <c r="M140" s="40">
        <f t="shared" si="11"/>
        <v>0</v>
      </c>
      <c r="N140" s="40">
        <f t="shared" si="12"/>
        <v>0</v>
      </c>
      <c r="O140" s="40">
        <f t="shared" si="13"/>
        <v>0</v>
      </c>
      <c r="P140" s="183" t="e">
        <f t="shared" si="14"/>
        <v>#DIV/0!</v>
      </c>
    </row>
    <row r="141" spans="1:16" hidden="1">
      <c r="C141" s="72" t="s">
        <v>296</v>
      </c>
      <c r="D141" s="33" t="s">
        <v>317</v>
      </c>
      <c r="J141" s="40"/>
      <c r="K141" s="33" t="s">
        <v>465</v>
      </c>
      <c r="L141" s="80"/>
      <c r="M141" s="40"/>
      <c r="N141" s="40"/>
      <c r="O141" s="40"/>
    </row>
    <row r="142" spans="1:16">
      <c r="A142" s="72"/>
      <c r="B142" s="72"/>
      <c r="C142" s="72" t="s">
        <v>297</v>
      </c>
      <c r="D142" s="33" t="s">
        <v>317</v>
      </c>
      <c r="E142" s="33" t="s">
        <v>337</v>
      </c>
      <c r="F142" s="73"/>
      <c r="G142" s="73"/>
      <c r="H142" s="73"/>
      <c r="I142" s="72"/>
      <c r="J142" s="81"/>
      <c r="K142" s="33" t="s">
        <v>465</v>
      </c>
      <c r="L142" s="80"/>
      <c r="M142" s="40"/>
      <c r="N142" s="40"/>
      <c r="O142" s="40"/>
    </row>
    <row r="143" spans="1:16" hidden="1">
      <c r="C143" s="72" t="s">
        <v>297</v>
      </c>
      <c r="E143" s="33" t="s">
        <v>366</v>
      </c>
      <c r="J143" s="40"/>
      <c r="K143" s="33" t="s">
        <v>465</v>
      </c>
      <c r="L143" s="80"/>
      <c r="M143" s="40">
        <f t="shared" ref="M143:M201" si="18">+F143</f>
        <v>0</v>
      </c>
      <c r="N143" s="40">
        <f t="shared" ref="N143:N201" si="19">+O143-M143</f>
        <v>0</v>
      </c>
      <c r="O143" s="40">
        <f t="shared" ref="O143:O201" si="20">+H143</f>
        <v>0</v>
      </c>
      <c r="P143" s="183" t="e">
        <f t="shared" ref="P143:P201" si="21">+O143/$O$7</f>
        <v>#DIV/0!</v>
      </c>
    </row>
    <row r="144" spans="1:16" hidden="1">
      <c r="C144" s="72" t="s">
        <v>297</v>
      </c>
      <c r="E144" s="33" t="s">
        <v>366</v>
      </c>
      <c r="J144" s="40"/>
      <c r="K144" s="33" t="s">
        <v>465</v>
      </c>
      <c r="L144" s="80"/>
      <c r="M144" s="40">
        <f t="shared" si="18"/>
        <v>0</v>
      </c>
      <c r="N144" s="40">
        <f t="shared" si="19"/>
        <v>0</v>
      </c>
      <c r="O144" s="40">
        <f t="shared" si="20"/>
        <v>0</v>
      </c>
      <c r="P144" s="183" t="e">
        <f t="shared" si="21"/>
        <v>#DIV/0!</v>
      </c>
    </row>
    <row r="145" spans="3:16" hidden="1">
      <c r="C145" s="72" t="s">
        <v>297</v>
      </c>
      <c r="E145" s="33" t="s">
        <v>366</v>
      </c>
      <c r="J145" s="40"/>
      <c r="K145" s="33" t="s">
        <v>465</v>
      </c>
      <c r="L145" s="80"/>
      <c r="M145" s="40">
        <f t="shared" si="18"/>
        <v>0</v>
      </c>
      <c r="N145" s="40">
        <f t="shared" si="19"/>
        <v>0</v>
      </c>
      <c r="O145" s="40">
        <f t="shared" si="20"/>
        <v>0</v>
      </c>
      <c r="P145" s="183" t="e">
        <f t="shared" si="21"/>
        <v>#DIV/0!</v>
      </c>
    </row>
    <row r="146" spans="3:16" hidden="1">
      <c r="C146" s="72" t="s">
        <v>297</v>
      </c>
      <c r="E146" s="33" t="s">
        <v>366</v>
      </c>
      <c r="J146" s="40"/>
      <c r="K146" s="33" t="s">
        <v>465</v>
      </c>
      <c r="L146" s="80"/>
      <c r="M146" s="40">
        <f t="shared" si="18"/>
        <v>0</v>
      </c>
      <c r="N146" s="40">
        <f t="shared" si="19"/>
        <v>0</v>
      </c>
      <c r="O146" s="40">
        <f t="shared" si="20"/>
        <v>0</v>
      </c>
      <c r="P146" s="183" t="e">
        <f t="shared" si="21"/>
        <v>#DIV/0!</v>
      </c>
    </row>
    <row r="147" spans="3:16" hidden="1">
      <c r="C147" s="72" t="s">
        <v>297</v>
      </c>
      <c r="E147" s="33" t="s">
        <v>366</v>
      </c>
      <c r="J147" s="40"/>
      <c r="K147" s="33" t="s">
        <v>465</v>
      </c>
      <c r="L147" s="80"/>
      <c r="M147" s="40">
        <f t="shared" si="18"/>
        <v>0</v>
      </c>
      <c r="N147" s="40">
        <f t="shared" si="19"/>
        <v>0</v>
      </c>
      <c r="O147" s="40">
        <f t="shared" si="20"/>
        <v>0</v>
      </c>
      <c r="P147" s="183" t="e">
        <f t="shared" si="21"/>
        <v>#DIV/0!</v>
      </c>
    </row>
    <row r="148" spans="3:16" hidden="1">
      <c r="C148" s="72" t="s">
        <v>297</v>
      </c>
      <c r="E148" s="33" t="s">
        <v>366</v>
      </c>
      <c r="J148" s="40"/>
      <c r="K148" s="33" t="s">
        <v>465</v>
      </c>
      <c r="L148" s="80"/>
      <c r="M148" s="40">
        <f t="shared" si="18"/>
        <v>0</v>
      </c>
      <c r="N148" s="40">
        <f t="shared" si="19"/>
        <v>0</v>
      </c>
      <c r="O148" s="40">
        <f t="shared" si="20"/>
        <v>0</v>
      </c>
      <c r="P148" s="183" t="e">
        <f t="shared" si="21"/>
        <v>#DIV/0!</v>
      </c>
    </row>
    <row r="149" spans="3:16" hidden="1">
      <c r="C149" s="72" t="s">
        <v>297</v>
      </c>
      <c r="E149" s="33" t="s">
        <v>366</v>
      </c>
      <c r="J149" s="40"/>
      <c r="K149" s="33" t="s">
        <v>465</v>
      </c>
      <c r="L149" s="80"/>
      <c r="M149" s="40">
        <f t="shared" si="18"/>
        <v>0</v>
      </c>
      <c r="N149" s="40">
        <f t="shared" si="19"/>
        <v>0</v>
      </c>
      <c r="O149" s="40">
        <f t="shared" si="20"/>
        <v>0</v>
      </c>
      <c r="P149" s="183" t="e">
        <f t="shared" si="21"/>
        <v>#DIV/0!</v>
      </c>
    </row>
    <row r="150" spans="3:16" hidden="1">
      <c r="C150" s="72" t="s">
        <v>297</v>
      </c>
      <c r="E150" s="33" t="s">
        <v>366</v>
      </c>
      <c r="J150" s="40"/>
      <c r="K150" s="33" t="s">
        <v>465</v>
      </c>
      <c r="L150" s="80"/>
      <c r="M150" s="40">
        <f t="shared" si="18"/>
        <v>0</v>
      </c>
      <c r="N150" s="40">
        <f t="shared" si="19"/>
        <v>0</v>
      </c>
      <c r="O150" s="40">
        <f t="shared" si="20"/>
        <v>0</v>
      </c>
      <c r="P150" s="183" t="e">
        <f t="shared" si="21"/>
        <v>#DIV/0!</v>
      </c>
    </row>
    <row r="151" spans="3:16" hidden="1">
      <c r="C151" s="72" t="s">
        <v>297</v>
      </c>
      <c r="E151" s="33" t="s">
        <v>366</v>
      </c>
      <c r="J151" s="40"/>
      <c r="K151" s="33" t="s">
        <v>465</v>
      </c>
      <c r="L151" s="80"/>
      <c r="M151" s="40">
        <f t="shared" si="18"/>
        <v>0</v>
      </c>
      <c r="N151" s="40">
        <f t="shared" si="19"/>
        <v>0</v>
      </c>
      <c r="O151" s="40">
        <f t="shared" si="20"/>
        <v>0</v>
      </c>
      <c r="P151" s="183" t="e">
        <f t="shared" si="21"/>
        <v>#DIV/0!</v>
      </c>
    </row>
    <row r="152" spans="3:16" hidden="1">
      <c r="C152" s="72" t="s">
        <v>297</v>
      </c>
      <c r="E152" s="33" t="s">
        <v>366</v>
      </c>
      <c r="J152" s="40"/>
      <c r="K152" s="33" t="s">
        <v>465</v>
      </c>
      <c r="L152" s="80"/>
      <c r="M152" s="40">
        <f t="shared" si="18"/>
        <v>0</v>
      </c>
      <c r="N152" s="40">
        <f t="shared" si="19"/>
        <v>0</v>
      </c>
      <c r="O152" s="40">
        <f t="shared" si="20"/>
        <v>0</v>
      </c>
      <c r="P152" s="183" t="e">
        <f t="shared" si="21"/>
        <v>#DIV/0!</v>
      </c>
    </row>
    <row r="153" spans="3:16" hidden="1">
      <c r="C153" s="72" t="s">
        <v>297</v>
      </c>
      <c r="E153" s="33" t="s">
        <v>366</v>
      </c>
      <c r="J153" s="40"/>
      <c r="K153" s="33" t="s">
        <v>465</v>
      </c>
      <c r="L153" s="80"/>
      <c r="M153" s="40">
        <f t="shared" si="18"/>
        <v>0</v>
      </c>
      <c r="N153" s="40">
        <f t="shared" si="19"/>
        <v>0</v>
      </c>
      <c r="O153" s="40">
        <f t="shared" si="20"/>
        <v>0</v>
      </c>
      <c r="P153" s="183" t="e">
        <f t="shared" si="21"/>
        <v>#DIV/0!</v>
      </c>
    </row>
    <row r="154" spans="3:16" hidden="1">
      <c r="C154" s="72" t="s">
        <v>297</v>
      </c>
      <c r="E154" s="33" t="s">
        <v>366</v>
      </c>
      <c r="J154" s="40"/>
      <c r="K154" s="33" t="s">
        <v>465</v>
      </c>
      <c r="L154" s="80"/>
      <c r="M154" s="40">
        <f t="shared" si="18"/>
        <v>0</v>
      </c>
      <c r="N154" s="40">
        <f t="shared" si="19"/>
        <v>0</v>
      </c>
      <c r="O154" s="40">
        <f t="shared" si="20"/>
        <v>0</v>
      </c>
      <c r="P154" s="183" t="e">
        <f t="shared" si="21"/>
        <v>#DIV/0!</v>
      </c>
    </row>
    <row r="155" spans="3:16" hidden="1">
      <c r="C155" s="72" t="s">
        <v>297</v>
      </c>
      <c r="E155" s="33" t="s">
        <v>366</v>
      </c>
      <c r="J155" s="40"/>
      <c r="K155" s="33" t="s">
        <v>465</v>
      </c>
      <c r="L155" s="80"/>
      <c r="M155" s="40">
        <f t="shared" si="18"/>
        <v>0</v>
      </c>
      <c r="N155" s="40">
        <f t="shared" si="19"/>
        <v>0</v>
      </c>
      <c r="O155" s="40">
        <f t="shared" si="20"/>
        <v>0</v>
      </c>
      <c r="P155" s="183" t="e">
        <f t="shared" si="21"/>
        <v>#DIV/0!</v>
      </c>
    </row>
    <row r="156" spans="3:16" hidden="1">
      <c r="C156" s="72" t="s">
        <v>297</v>
      </c>
      <c r="E156" s="33" t="s">
        <v>366</v>
      </c>
      <c r="J156" s="40"/>
      <c r="K156" s="33" t="s">
        <v>465</v>
      </c>
      <c r="L156" s="80"/>
      <c r="M156" s="40">
        <f t="shared" si="18"/>
        <v>0</v>
      </c>
      <c r="N156" s="40">
        <f t="shared" si="19"/>
        <v>0</v>
      </c>
      <c r="O156" s="40">
        <f t="shared" si="20"/>
        <v>0</v>
      </c>
      <c r="P156" s="183" t="e">
        <f t="shared" si="21"/>
        <v>#DIV/0!</v>
      </c>
    </row>
    <row r="157" spans="3:16" hidden="1">
      <c r="C157" s="72" t="s">
        <v>297</v>
      </c>
      <c r="E157" s="33" t="s">
        <v>366</v>
      </c>
      <c r="J157" s="40"/>
      <c r="K157" s="33" t="s">
        <v>465</v>
      </c>
      <c r="L157" s="80"/>
      <c r="M157" s="40">
        <f t="shared" si="18"/>
        <v>0</v>
      </c>
      <c r="N157" s="40">
        <f t="shared" si="19"/>
        <v>0</v>
      </c>
      <c r="O157" s="40">
        <f t="shared" si="20"/>
        <v>0</v>
      </c>
      <c r="P157" s="183" t="e">
        <f t="shared" si="21"/>
        <v>#DIV/0!</v>
      </c>
    </row>
    <row r="158" spans="3:16" hidden="1">
      <c r="C158" s="72" t="s">
        <v>297</v>
      </c>
      <c r="E158" s="33" t="s">
        <v>366</v>
      </c>
      <c r="J158" s="40"/>
      <c r="K158" s="33" t="s">
        <v>465</v>
      </c>
      <c r="L158" s="80"/>
      <c r="M158" s="40">
        <f t="shared" si="18"/>
        <v>0</v>
      </c>
      <c r="N158" s="40">
        <f t="shared" si="19"/>
        <v>0</v>
      </c>
      <c r="O158" s="40">
        <f t="shared" si="20"/>
        <v>0</v>
      </c>
      <c r="P158" s="183" t="e">
        <f t="shared" si="21"/>
        <v>#DIV/0!</v>
      </c>
    </row>
    <row r="159" spans="3:16" hidden="1">
      <c r="C159" s="72" t="s">
        <v>297</v>
      </c>
      <c r="E159" s="33" t="s">
        <v>366</v>
      </c>
      <c r="J159" s="40"/>
      <c r="K159" s="33" t="s">
        <v>465</v>
      </c>
      <c r="L159" s="80"/>
      <c r="M159" s="40">
        <f t="shared" si="18"/>
        <v>0</v>
      </c>
      <c r="N159" s="40">
        <f t="shared" si="19"/>
        <v>0</v>
      </c>
      <c r="O159" s="40">
        <f t="shared" si="20"/>
        <v>0</v>
      </c>
      <c r="P159" s="183" t="e">
        <f t="shared" si="21"/>
        <v>#DIV/0!</v>
      </c>
    </row>
    <row r="160" spans="3:16" hidden="1">
      <c r="C160" s="72" t="s">
        <v>297</v>
      </c>
      <c r="E160" s="33" t="s">
        <v>366</v>
      </c>
      <c r="J160" s="40"/>
      <c r="K160" s="33" t="s">
        <v>465</v>
      </c>
      <c r="L160" s="80"/>
      <c r="M160" s="40">
        <f t="shared" si="18"/>
        <v>0</v>
      </c>
      <c r="N160" s="40">
        <f t="shared" si="19"/>
        <v>0</v>
      </c>
      <c r="O160" s="40">
        <f t="shared" si="20"/>
        <v>0</v>
      </c>
      <c r="P160" s="183" t="e">
        <f t="shared" si="21"/>
        <v>#DIV/0!</v>
      </c>
    </row>
    <row r="161" spans="3:16" hidden="1">
      <c r="C161" s="72" t="s">
        <v>297</v>
      </c>
      <c r="E161" s="33" t="s">
        <v>366</v>
      </c>
      <c r="J161" s="40"/>
      <c r="K161" s="33" t="s">
        <v>465</v>
      </c>
      <c r="L161" s="80"/>
      <c r="M161" s="40">
        <f t="shared" si="18"/>
        <v>0</v>
      </c>
      <c r="N161" s="40">
        <f t="shared" si="19"/>
        <v>0</v>
      </c>
      <c r="O161" s="40">
        <f t="shared" si="20"/>
        <v>0</v>
      </c>
      <c r="P161" s="183" t="e">
        <f t="shared" si="21"/>
        <v>#DIV/0!</v>
      </c>
    </row>
    <row r="162" spans="3:16" hidden="1">
      <c r="C162" s="72" t="s">
        <v>297</v>
      </c>
      <c r="E162" s="33" t="s">
        <v>366</v>
      </c>
      <c r="J162" s="40"/>
      <c r="K162" s="33" t="s">
        <v>465</v>
      </c>
      <c r="L162" s="80"/>
      <c r="M162" s="40">
        <f t="shared" si="18"/>
        <v>0</v>
      </c>
      <c r="N162" s="40">
        <f t="shared" si="19"/>
        <v>0</v>
      </c>
      <c r="O162" s="40">
        <f t="shared" si="20"/>
        <v>0</v>
      </c>
      <c r="P162" s="183" t="e">
        <f t="shared" si="21"/>
        <v>#DIV/0!</v>
      </c>
    </row>
    <row r="163" spans="3:16" hidden="1">
      <c r="C163" s="72" t="s">
        <v>297</v>
      </c>
      <c r="E163" s="33" t="s">
        <v>366</v>
      </c>
      <c r="J163" s="40"/>
      <c r="K163" s="33" t="s">
        <v>465</v>
      </c>
      <c r="L163" s="80"/>
      <c r="M163" s="40">
        <f t="shared" si="18"/>
        <v>0</v>
      </c>
      <c r="N163" s="40">
        <f t="shared" si="19"/>
        <v>0</v>
      </c>
      <c r="O163" s="40">
        <f t="shared" si="20"/>
        <v>0</v>
      </c>
      <c r="P163" s="183" t="e">
        <f t="shared" si="21"/>
        <v>#DIV/0!</v>
      </c>
    </row>
    <row r="164" spans="3:16" hidden="1">
      <c r="C164" s="72" t="s">
        <v>297</v>
      </c>
      <c r="E164" s="33" t="s">
        <v>366</v>
      </c>
      <c r="J164" s="40"/>
      <c r="K164" s="33" t="s">
        <v>465</v>
      </c>
      <c r="L164" s="80"/>
      <c r="M164" s="40">
        <f t="shared" si="18"/>
        <v>0</v>
      </c>
      <c r="N164" s="40">
        <f t="shared" si="19"/>
        <v>0</v>
      </c>
      <c r="O164" s="40">
        <f t="shared" si="20"/>
        <v>0</v>
      </c>
      <c r="P164" s="183" t="e">
        <f t="shared" si="21"/>
        <v>#DIV/0!</v>
      </c>
    </row>
    <row r="165" spans="3:16" hidden="1">
      <c r="C165" s="72" t="s">
        <v>297</v>
      </c>
      <c r="E165" s="33" t="s">
        <v>366</v>
      </c>
      <c r="J165" s="40"/>
      <c r="K165" s="33" t="s">
        <v>465</v>
      </c>
      <c r="L165" s="80"/>
      <c r="M165" s="40">
        <f t="shared" si="18"/>
        <v>0</v>
      </c>
      <c r="N165" s="40">
        <f t="shared" si="19"/>
        <v>0</v>
      </c>
      <c r="O165" s="40">
        <f t="shared" si="20"/>
        <v>0</v>
      </c>
      <c r="P165" s="183" t="e">
        <f t="shared" si="21"/>
        <v>#DIV/0!</v>
      </c>
    </row>
    <row r="166" spans="3:16" hidden="1">
      <c r="C166" s="72" t="s">
        <v>297</v>
      </c>
      <c r="E166" s="33" t="s">
        <v>366</v>
      </c>
      <c r="J166" s="40"/>
      <c r="K166" s="33" t="s">
        <v>465</v>
      </c>
      <c r="L166" s="80"/>
      <c r="M166" s="40">
        <f t="shared" si="18"/>
        <v>0</v>
      </c>
      <c r="N166" s="40">
        <f t="shared" si="19"/>
        <v>0</v>
      </c>
      <c r="O166" s="40">
        <f t="shared" si="20"/>
        <v>0</v>
      </c>
      <c r="P166" s="183" t="e">
        <f t="shared" si="21"/>
        <v>#DIV/0!</v>
      </c>
    </row>
    <row r="167" spans="3:16" hidden="1">
      <c r="C167" s="72" t="s">
        <v>297</v>
      </c>
      <c r="E167" s="33" t="s">
        <v>366</v>
      </c>
      <c r="J167" s="40"/>
      <c r="K167" s="33" t="s">
        <v>465</v>
      </c>
      <c r="L167" s="80"/>
      <c r="M167" s="40">
        <f t="shared" si="18"/>
        <v>0</v>
      </c>
      <c r="N167" s="40">
        <f t="shared" si="19"/>
        <v>0</v>
      </c>
      <c r="O167" s="40">
        <f t="shared" si="20"/>
        <v>0</v>
      </c>
      <c r="P167" s="183" t="e">
        <f t="shared" si="21"/>
        <v>#DIV/0!</v>
      </c>
    </row>
    <row r="168" spans="3:16" hidden="1">
      <c r="C168" s="72" t="s">
        <v>297</v>
      </c>
      <c r="E168" s="33" t="s">
        <v>366</v>
      </c>
      <c r="J168" s="40"/>
      <c r="K168" s="33" t="s">
        <v>465</v>
      </c>
      <c r="L168" s="80"/>
      <c r="M168" s="40">
        <f t="shared" si="18"/>
        <v>0</v>
      </c>
      <c r="N168" s="40">
        <f t="shared" si="19"/>
        <v>0</v>
      </c>
      <c r="O168" s="40">
        <f t="shared" si="20"/>
        <v>0</v>
      </c>
      <c r="P168" s="183" t="e">
        <f t="shared" si="21"/>
        <v>#DIV/0!</v>
      </c>
    </row>
    <row r="169" spans="3:16" hidden="1">
      <c r="C169" s="72" t="s">
        <v>297</v>
      </c>
      <c r="E169" s="33" t="s">
        <v>366</v>
      </c>
      <c r="J169" s="40"/>
      <c r="K169" s="33" t="s">
        <v>465</v>
      </c>
      <c r="L169" s="80"/>
      <c r="M169" s="40">
        <f t="shared" si="18"/>
        <v>0</v>
      </c>
      <c r="N169" s="40">
        <f t="shared" si="19"/>
        <v>0</v>
      </c>
      <c r="O169" s="40">
        <f t="shared" si="20"/>
        <v>0</v>
      </c>
      <c r="P169" s="183" t="e">
        <f t="shared" si="21"/>
        <v>#DIV/0!</v>
      </c>
    </row>
    <row r="170" spans="3:16" hidden="1">
      <c r="C170" s="72" t="s">
        <v>297</v>
      </c>
      <c r="E170" s="33" t="s">
        <v>366</v>
      </c>
      <c r="J170" s="40"/>
      <c r="K170" s="33" t="s">
        <v>465</v>
      </c>
      <c r="L170" s="80"/>
      <c r="M170" s="40">
        <f t="shared" si="18"/>
        <v>0</v>
      </c>
      <c r="N170" s="40">
        <f t="shared" si="19"/>
        <v>0</v>
      </c>
      <c r="O170" s="40">
        <f t="shared" si="20"/>
        <v>0</v>
      </c>
      <c r="P170" s="183" t="e">
        <f t="shared" si="21"/>
        <v>#DIV/0!</v>
      </c>
    </row>
    <row r="171" spans="3:16" hidden="1">
      <c r="C171" s="72" t="s">
        <v>297</v>
      </c>
      <c r="E171" s="33" t="s">
        <v>366</v>
      </c>
      <c r="J171" s="40"/>
      <c r="K171" s="33" t="s">
        <v>465</v>
      </c>
      <c r="L171" s="80"/>
      <c r="M171" s="40">
        <f t="shared" si="18"/>
        <v>0</v>
      </c>
      <c r="N171" s="40">
        <f t="shared" si="19"/>
        <v>0</v>
      </c>
      <c r="O171" s="40">
        <f t="shared" si="20"/>
        <v>0</v>
      </c>
      <c r="P171" s="183" t="e">
        <f t="shared" si="21"/>
        <v>#DIV/0!</v>
      </c>
    </row>
    <row r="172" spans="3:16" hidden="1">
      <c r="C172" s="72" t="s">
        <v>297</v>
      </c>
      <c r="E172" s="33" t="s">
        <v>366</v>
      </c>
      <c r="J172" s="40"/>
      <c r="K172" s="33" t="s">
        <v>465</v>
      </c>
      <c r="L172" s="80"/>
      <c r="M172" s="40">
        <f t="shared" si="18"/>
        <v>0</v>
      </c>
      <c r="N172" s="40">
        <f t="shared" si="19"/>
        <v>0</v>
      </c>
      <c r="O172" s="40">
        <f t="shared" si="20"/>
        <v>0</v>
      </c>
      <c r="P172" s="183" t="e">
        <f t="shared" si="21"/>
        <v>#DIV/0!</v>
      </c>
    </row>
    <row r="173" spans="3:16" hidden="1">
      <c r="C173" s="72" t="s">
        <v>297</v>
      </c>
      <c r="E173" s="33" t="s">
        <v>366</v>
      </c>
      <c r="J173" s="40"/>
      <c r="K173" s="33" t="s">
        <v>465</v>
      </c>
      <c r="L173" s="80"/>
      <c r="M173" s="40">
        <f t="shared" si="18"/>
        <v>0</v>
      </c>
      <c r="N173" s="40">
        <f t="shared" si="19"/>
        <v>0</v>
      </c>
      <c r="O173" s="40">
        <f t="shared" si="20"/>
        <v>0</v>
      </c>
      <c r="P173" s="183" t="e">
        <f t="shared" si="21"/>
        <v>#DIV/0!</v>
      </c>
    </row>
    <row r="174" spans="3:16" hidden="1">
      <c r="C174" s="72" t="s">
        <v>297</v>
      </c>
      <c r="E174" s="33" t="s">
        <v>366</v>
      </c>
      <c r="J174" s="40"/>
      <c r="K174" s="33" t="s">
        <v>465</v>
      </c>
      <c r="L174" s="80"/>
      <c r="M174" s="40">
        <f t="shared" si="18"/>
        <v>0</v>
      </c>
      <c r="N174" s="40">
        <f t="shared" si="19"/>
        <v>0</v>
      </c>
      <c r="O174" s="40">
        <f t="shared" si="20"/>
        <v>0</v>
      </c>
      <c r="P174" s="183" t="e">
        <f t="shared" si="21"/>
        <v>#DIV/0!</v>
      </c>
    </row>
    <row r="175" spans="3:16" hidden="1">
      <c r="C175" s="72" t="s">
        <v>297</v>
      </c>
      <c r="E175" s="33" t="s">
        <v>366</v>
      </c>
      <c r="J175" s="40"/>
      <c r="K175" s="33" t="s">
        <v>465</v>
      </c>
      <c r="L175" s="80"/>
      <c r="M175" s="40">
        <f t="shared" si="18"/>
        <v>0</v>
      </c>
      <c r="N175" s="40">
        <f t="shared" si="19"/>
        <v>0</v>
      </c>
      <c r="O175" s="40">
        <f t="shared" si="20"/>
        <v>0</v>
      </c>
      <c r="P175" s="183" t="e">
        <f t="shared" si="21"/>
        <v>#DIV/0!</v>
      </c>
    </row>
    <row r="176" spans="3:16" hidden="1">
      <c r="C176" s="72" t="s">
        <v>297</v>
      </c>
      <c r="E176" s="33" t="s">
        <v>366</v>
      </c>
      <c r="J176" s="40"/>
      <c r="K176" s="33" t="s">
        <v>465</v>
      </c>
      <c r="L176" s="80"/>
      <c r="M176" s="40">
        <f t="shared" si="18"/>
        <v>0</v>
      </c>
      <c r="N176" s="40">
        <f t="shared" si="19"/>
        <v>0</v>
      </c>
      <c r="O176" s="40">
        <f t="shared" si="20"/>
        <v>0</v>
      </c>
      <c r="P176" s="183" t="e">
        <f t="shared" si="21"/>
        <v>#DIV/0!</v>
      </c>
    </row>
    <row r="177" spans="3:16" hidden="1">
      <c r="C177" s="72" t="s">
        <v>297</v>
      </c>
      <c r="E177" s="33" t="s">
        <v>366</v>
      </c>
      <c r="J177" s="40"/>
      <c r="K177" s="33" t="s">
        <v>465</v>
      </c>
      <c r="L177" s="80"/>
      <c r="M177" s="40">
        <f t="shared" si="18"/>
        <v>0</v>
      </c>
      <c r="N177" s="40">
        <f t="shared" si="19"/>
        <v>0</v>
      </c>
      <c r="O177" s="40">
        <f t="shared" si="20"/>
        <v>0</v>
      </c>
      <c r="P177" s="183" t="e">
        <f t="shared" si="21"/>
        <v>#DIV/0!</v>
      </c>
    </row>
    <row r="178" spans="3:16" hidden="1">
      <c r="C178" s="72" t="s">
        <v>297</v>
      </c>
      <c r="E178" s="33" t="s">
        <v>366</v>
      </c>
      <c r="J178" s="40"/>
      <c r="K178" s="33" t="s">
        <v>465</v>
      </c>
      <c r="L178" s="80"/>
      <c r="M178" s="40">
        <f t="shared" si="18"/>
        <v>0</v>
      </c>
      <c r="N178" s="40">
        <f t="shared" si="19"/>
        <v>0</v>
      </c>
      <c r="O178" s="40">
        <f t="shared" si="20"/>
        <v>0</v>
      </c>
      <c r="P178" s="183" t="e">
        <f t="shared" si="21"/>
        <v>#DIV/0!</v>
      </c>
    </row>
    <row r="179" spans="3:16" hidden="1">
      <c r="C179" s="72" t="s">
        <v>297</v>
      </c>
      <c r="E179" s="33" t="s">
        <v>366</v>
      </c>
      <c r="J179" s="40"/>
      <c r="K179" s="33" t="s">
        <v>465</v>
      </c>
      <c r="L179" s="80"/>
      <c r="M179" s="40">
        <f t="shared" si="18"/>
        <v>0</v>
      </c>
      <c r="N179" s="40">
        <f t="shared" si="19"/>
        <v>0</v>
      </c>
      <c r="O179" s="40">
        <f t="shared" si="20"/>
        <v>0</v>
      </c>
      <c r="P179" s="183" t="e">
        <f t="shared" si="21"/>
        <v>#DIV/0!</v>
      </c>
    </row>
    <row r="180" spans="3:16" hidden="1">
      <c r="C180" s="72" t="s">
        <v>297</v>
      </c>
      <c r="E180" s="33" t="s">
        <v>366</v>
      </c>
      <c r="J180" s="40"/>
      <c r="K180" s="33" t="s">
        <v>465</v>
      </c>
      <c r="L180" s="80"/>
      <c r="M180" s="40">
        <f t="shared" si="18"/>
        <v>0</v>
      </c>
      <c r="N180" s="40">
        <f t="shared" si="19"/>
        <v>0</v>
      </c>
      <c r="O180" s="40">
        <f t="shared" si="20"/>
        <v>0</v>
      </c>
      <c r="P180" s="183" t="e">
        <f t="shared" si="21"/>
        <v>#DIV/0!</v>
      </c>
    </row>
    <row r="181" spans="3:16" hidden="1">
      <c r="C181" s="72" t="s">
        <v>297</v>
      </c>
      <c r="E181" s="33" t="s">
        <v>366</v>
      </c>
      <c r="J181" s="40"/>
      <c r="K181" s="33" t="s">
        <v>465</v>
      </c>
      <c r="L181" s="80"/>
      <c r="M181" s="40">
        <f t="shared" si="18"/>
        <v>0</v>
      </c>
      <c r="N181" s="40">
        <f t="shared" si="19"/>
        <v>0</v>
      </c>
      <c r="O181" s="40">
        <f t="shared" si="20"/>
        <v>0</v>
      </c>
      <c r="P181" s="183" t="e">
        <f t="shared" si="21"/>
        <v>#DIV/0!</v>
      </c>
    </row>
    <row r="182" spans="3:16" hidden="1">
      <c r="C182" s="72" t="s">
        <v>297</v>
      </c>
      <c r="E182" s="33" t="s">
        <v>366</v>
      </c>
      <c r="J182" s="40"/>
      <c r="K182" s="33" t="s">
        <v>465</v>
      </c>
      <c r="L182" s="80"/>
      <c r="M182" s="40">
        <f t="shared" si="18"/>
        <v>0</v>
      </c>
      <c r="N182" s="40">
        <f t="shared" si="19"/>
        <v>0</v>
      </c>
      <c r="O182" s="40">
        <f t="shared" si="20"/>
        <v>0</v>
      </c>
      <c r="P182" s="183" t="e">
        <f t="shared" si="21"/>
        <v>#DIV/0!</v>
      </c>
    </row>
    <row r="183" spans="3:16" hidden="1">
      <c r="C183" s="72" t="s">
        <v>297</v>
      </c>
      <c r="E183" s="33" t="s">
        <v>366</v>
      </c>
      <c r="J183" s="40"/>
      <c r="K183" s="33" t="s">
        <v>465</v>
      </c>
      <c r="L183" s="80"/>
      <c r="M183" s="40">
        <f t="shared" si="18"/>
        <v>0</v>
      </c>
      <c r="N183" s="40">
        <f t="shared" si="19"/>
        <v>0</v>
      </c>
      <c r="O183" s="40">
        <f t="shared" si="20"/>
        <v>0</v>
      </c>
      <c r="P183" s="183" t="e">
        <f t="shared" si="21"/>
        <v>#DIV/0!</v>
      </c>
    </row>
    <row r="184" spans="3:16" hidden="1">
      <c r="C184" s="72" t="s">
        <v>297</v>
      </c>
      <c r="E184" s="33" t="s">
        <v>366</v>
      </c>
      <c r="J184" s="40"/>
      <c r="K184" s="33" t="s">
        <v>465</v>
      </c>
      <c r="L184" s="80"/>
      <c r="M184" s="40">
        <f t="shared" si="18"/>
        <v>0</v>
      </c>
      <c r="N184" s="40">
        <f t="shared" si="19"/>
        <v>0</v>
      </c>
      <c r="O184" s="40">
        <f t="shared" si="20"/>
        <v>0</v>
      </c>
      <c r="P184" s="183" t="e">
        <f t="shared" si="21"/>
        <v>#DIV/0!</v>
      </c>
    </row>
    <row r="185" spans="3:16" hidden="1">
      <c r="C185" s="72" t="s">
        <v>297</v>
      </c>
      <c r="E185" s="33" t="s">
        <v>366</v>
      </c>
      <c r="J185" s="40"/>
      <c r="K185" s="33" t="s">
        <v>465</v>
      </c>
      <c r="L185" s="80"/>
      <c r="M185" s="40">
        <f t="shared" si="18"/>
        <v>0</v>
      </c>
      <c r="N185" s="40">
        <f t="shared" si="19"/>
        <v>0</v>
      </c>
      <c r="O185" s="40">
        <f t="shared" si="20"/>
        <v>0</v>
      </c>
      <c r="P185" s="183" t="e">
        <f t="shared" si="21"/>
        <v>#DIV/0!</v>
      </c>
    </row>
    <row r="186" spans="3:16" hidden="1">
      <c r="C186" s="72" t="s">
        <v>297</v>
      </c>
      <c r="E186" s="33" t="s">
        <v>366</v>
      </c>
      <c r="J186" s="40"/>
      <c r="K186" s="33" t="s">
        <v>465</v>
      </c>
      <c r="L186" s="80"/>
      <c r="M186" s="40">
        <f t="shared" si="18"/>
        <v>0</v>
      </c>
      <c r="N186" s="40">
        <f t="shared" si="19"/>
        <v>0</v>
      </c>
      <c r="O186" s="40">
        <f t="shared" si="20"/>
        <v>0</v>
      </c>
      <c r="P186" s="183" t="e">
        <f t="shared" si="21"/>
        <v>#DIV/0!</v>
      </c>
    </row>
    <row r="187" spans="3:16" hidden="1">
      <c r="C187" s="72" t="s">
        <v>297</v>
      </c>
      <c r="E187" s="33" t="s">
        <v>366</v>
      </c>
      <c r="J187" s="40"/>
      <c r="K187" s="33" t="s">
        <v>465</v>
      </c>
      <c r="L187" s="80"/>
      <c r="M187" s="40">
        <f t="shared" si="18"/>
        <v>0</v>
      </c>
      <c r="N187" s="40">
        <f t="shared" si="19"/>
        <v>0</v>
      </c>
      <c r="O187" s="40">
        <f t="shared" si="20"/>
        <v>0</v>
      </c>
      <c r="P187" s="183" t="e">
        <f t="shared" si="21"/>
        <v>#DIV/0!</v>
      </c>
    </row>
    <row r="188" spans="3:16" hidden="1">
      <c r="C188" s="72" t="s">
        <v>297</v>
      </c>
      <c r="E188" s="33" t="s">
        <v>366</v>
      </c>
      <c r="J188" s="40"/>
      <c r="K188" s="33" t="s">
        <v>465</v>
      </c>
      <c r="L188" s="80"/>
      <c r="M188" s="40">
        <f t="shared" si="18"/>
        <v>0</v>
      </c>
      <c r="N188" s="40">
        <f t="shared" si="19"/>
        <v>0</v>
      </c>
      <c r="O188" s="40">
        <f t="shared" si="20"/>
        <v>0</v>
      </c>
      <c r="P188" s="183" t="e">
        <f t="shared" si="21"/>
        <v>#DIV/0!</v>
      </c>
    </row>
    <row r="189" spans="3:16" hidden="1">
      <c r="C189" s="72" t="s">
        <v>297</v>
      </c>
      <c r="E189" s="33" t="s">
        <v>366</v>
      </c>
      <c r="J189" s="40"/>
      <c r="K189" s="33" t="s">
        <v>465</v>
      </c>
      <c r="L189" s="80"/>
      <c r="M189" s="40">
        <f t="shared" si="18"/>
        <v>0</v>
      </c>
      <c r="N189" s="40">
        <f t="shared" si="19"/>
        <v>0</v>
      </c>
      <c r="O189" s="40">
        <f t="shared" si="20"/>
        <v>0</v>
      </c>
      <c r="P189" s="183" t="e">
        <f t="shared" si="21"/>
        <v>#DIV/0!</v>
      </c>
    </row>
    <row r="190" spans="3:16" hidden="1">
      <c r="C190" s="72" t="s">
        <v>297</v>
      </c>
      <c r="E190" s="33" t="s">
        <v>366</v>
      </c>
      <c r="J190" s="40"/>
      <c r="K190" s="33" t="s">
        <v>465</v>
      </c>
      <c r="L190" s="80"/>
      <c r="M190" s="40">
        <f t="shared" si="18"/>
        <v>0</v>
      </c>
      <c r="N190" s="40">
        <f t="shared" si="19"/>
        <v>0</v>
      </c>
      <c r="O190" s="40">
        <f t="shared" si="20"/>
        <v>0</v>
      </c>
      <c r="P190" s="183" t="e">
        <f t="shared" si="21"/>
        <v>#DIV/0!</v>
      </c>
    </row>
    <row r="191" spans="3:16" hidden="1">
      <c r="C191" s="72" t="s">
        <v>297</v>
      </c>
      <c r="E191" s="33" t="s">
        <v>366</v>
      </c>
      <c r="J191" s="40"/>
      <c r="K191" s="33" t="s">
        <v>465</v>
      </c>
      <c r="L191" s="80"/>
      <c r="M191" s="40">
        <f t="shared" si="18"/>
        <v>0</v>
      </c>
      <c r="N191" s="40">
        <f t="shared" si="19"/>
        <v>0</v>
      </c>
      <c r="O191" s="40">
        <f t="shared" si="20"/>
        <v>0</v>
      </c>
      <c r="P191" s="183" t="e">
        <f t="shared" si="21"/>
        <v>#DIV/0!</v>
      </c>
    </row>
    <row r="192" spans="3:16" hidden="1">
      <c r="C192" s="72" t="s">
        <v>297</v>
      </c>
      <c r="E192" s="33" t="s">
        <v>366</v>
      </c>
      <c r="J192" s="40"/>
      <c r="K192" s="33" t="s">
        <v>465</v>
      </c>
      <c r="L192" s="80"/>
      <c r="M192" s="40">
        <f t="shared" si="18"/>
        <v>0</v>
      </c>
      <c r="N192" s="40">
        <f t="shared" si="19"/>
        <v>0</v>
      </c>
      <c r="O192" s="40">
        <f t="shared" si="20"/>
        <v>0</v>
      </c>
      <c r="P192" s="183" t="e">
        <f t="shared" si="21"/>
        <v>#DIV/0!</v>
      </c>
    </row>
    <row r="193" spans="3:16" hidden="1">
      <c r="C193" s="72" t="s">
        <v>297</v>
      </c>
      <c r="E193" s="33" t="s">
        <v>366</v>
      </c>
      <c r="J193" s="40"/>
      <c r="K193" s="33" t="s">
        <v>465</v>
      </c>
      <c r="L193" s="80"/>
      <c r="M193" s="40">
        <f t="shared" si="18"/>
        <v>0</v>
      </c>
      <c r="N193" s="40">
        <f t="shared" si="19"/>
        <v>0</v>
      </c>
      <c r="O193" s="40">
        <f t="shared" si="20"/>
        <v>0</v>
      </c>
      <c r="P193" s="183" t="e">
        <f t="shared" si="21"/>
        <v>#DIV/0!</v>
      </c>
    </row>
    <row r="194" spans="3:16" hidden="1">
      <c r="C194" s="72" t="s">
        <v>297</v>
      </c>
      <c r="E194" s="33" t="s">
        <v>366</v>
      </c>
      <c r="J194" s="40"/>
      <c r="K194" s="33" t="s">
        <v>465</v>
      </c>
      <c r="L194" s="80"/>
      <c r="M194" s="40">
        <f t="shared" si="18"/>
        <v>0</v>
      </c>
      <c r="N194" s="40">
        <f t="shared" si="19"/>
        <v>0</v>
      </c>
      <c r="O194" s="40">
        <f t="shared" si="20"/>
        <v>0</v>
      </c>
      <c r="P194" s="183" t="e">
        <f t="shared" si="21"/>
        <v>#DIV/0!</v>
      </c>
    </row>
    <row r="195" spans="3:16" hidden="1">
      <c r="C195" s="72" t="s">
        <v>297</v>
      </c>
      <c r="E195" s="33" t="s">
        <v>366</v>
      </c>
      <c r="J195" s="40"/>
      <c r="K195" s="33" t="s">
        <v>465</v>
      </c>
      <c r="L195" s="80"/>
      <c r="M195" s="40">
        <f t="shared" si="18"/>
        <v>0</v>
      </c>
      <c r="N195" s="40">
        <f t="shared" si="19"/>
        <v>0</v>
      </c>
      <c r="O195" s="40">
        <f t="shared" si="20"/>
        <v>0</v>
      </c>
      <c r="P195" s="183" t="e">
        <f t="shared" si="21"/>
        <v>#DIV/0!</v>
      </c>
    </row>
    <row r="196" spans="3:16" hidden="1">
      <c r="C196" s="72" t="s">
        <v>297</v>
      </c>
      <c r="E196" s="33" t="s">
        <v>366</v>
      </c>
      <c r="J196" s="40"/>
      <c r="K196" s="33" t="s">
        <v>465</v>
      </c>
      <c r="L196" s="80"/>
      <c r="M196" s="40">
        <f t="shared" si="18"/>
        <v>0</v>
      </c>
      <c r="N196" s="40">
        <f t="shared" si="19"/>
        <v>0</v>
      </c>
      <c r="O196" s="40">
        <f t="shared" si="20"/>
        <v>0</v>
      </c>
      <c r="P196" s="183" t="e">
        <f t="shared" si="21"/>
        <v>#DIV/0!</v>
      </c>
    </row>
    <row r="197" spans="3:16" hidden="1">
      <c r="C197" s="72" t="s">
        <v>297</v>
      </c>
      <c r="E197" s="33" t="s">
        <v>366</v>
      </c>
      <c r="J197" s="40"/>
      <c r="K197" s="33" t="s">
        <v>465</v>
      </c>
      <c r="L197" s="80"/>
      <c r="M197" s="40">
        <f t="shared" si="18"/>
        <v>0</v>
      </c>
      <c r="N197" s="40">
        <f t="shared" si="19"/>
        <v>0</v>
      </c>
      <c r="O197" s="40">
        <f t="shared" si="20"/>
        <v>0</v>
      </c>
      <c r="P197" s="183" t="e">
        <f t="shared" si="21"/>
        <v>#DIV/0!</v>
      </c>
    </row>
    <row r="198" spans="3:16" hidden="1">
      <c r="C198" s="72" t="s">
        <v>297</v>
      </c>
      <c r="E198" s="33" t="s">
        <v>366</v>
      </c>
      <c r="J198" s="40"/>
      <c r="K198" s="33" t="s">
        <v>465</v>
      </c>
      <c r="L198" s="80"/>
      <c r="M198" s="40">
        <f t="shared" si="18"/>
        <v>0</v>
      </c>
      <c r="N198" s="40">
        <f t="shared" si="19"/>
        <v>0</v>
      </c>
      <c r="O198" s="40">
        <f t="shared" si="20"/>
        <v>0</v>
      </c>
      <c r="P198" s="183" t="e">
        <f t="shared" si="21"/>
        <v>#DIV/0!</v>
      </c>
    </row>
    <row r="199" spans="3:16" hidden="1">
      <c r="C199" s="72" t="s">
        <v>297</v>
      </c>
      <c r="E199" s="33" t="s">
        <v>366</v>
      </c>
      <c r="J199" s="40"/>
      <c r="K199" s="33" t="s">
        <v>465</v>
      </c>
      <c r="L199" s="80"/>
      <c r="M199" s="40">
        <f t="shared" si="18"/>
        <v>0</v>
      </c>
      <c r="N199" s="40">
        <f t="shared" si="19"/>
        <v>0</v>
      </c>
      <c r="O199" s="40">
        <f t="shared" si="20"/>
        <v>0</v>
      </c>
      <c r="P199" s="183" t="e">
        <f t="shared" si="21"/>
        <v>#DIV/0!</v>
      </c>
    </row>
    <row r="200" spans="3:16" hidden="1">
      <c r="C200" s="72" t="s">
        <v>297</v>
      </c>
      <c r="E200" s="33" t="s">
        <v>366</v>
      </c>
      <c r="J200" s="40"/>
      <c r="K200" s="33" t="s">
        <v>465</v>
      </c>
      <c r="L200" s="80"/>
      <c r="M200" s="40">
        <f t="shared" si="18"/>
        <v>0</v>
      </c>
      <c r="N200" s="40">
        <f t="shared" si="19"/>
        <v>0</v>
      </c>
      <c r="O200" s="40">
        <f t="shared" si="20"/>
        <v>0</v>
      </c>
      <c r="P200" s="183" t="e">
        <f t="shared" si="21"/>
        <v>#DIV/0!</v>
      </c>
    </row>
    <row r="201" spans="3:16" hidden="1">
      <c r="C201" s="72" t="s">
        <v>297</v>
      </c>
      <c r="E201" s="33" t="s">
        <v>366</v>
      </c>
      <c r="J201" s="40"/>
      <c r="K201" s="33" t="s">
        <v>465</v>
      </c>
      <c r="L201" s="80"/>
      <c r="M201" s="40">
        <f t="shared" si="18"/>
        <v>0</v>
      </c>
      <c r="N201" s="40">
        <f t="shared" si="19"/>
        <v>0</v>
      </c>
      <c r="O201" s="40">
        <f t="shared" si="20"/>
        <v>0</v>
      </c>
      <c r="P201" s="183" t="e">
        <f t="shared" si="21"/>
        <v>#DIV/0!</v>
      </c>
    </row>
    <row r="202" spans="3:16" hidden="1">
      <c r="J202" s="40"/>
      <c r="K202" s="33" t="s">
        <v>465</v>
      </c>
      <c r="L202" s="80"/>
      <c r="M202" s="40"/>
      <c r="N202" s="40"/>
      <c r="O202" s="40"/>
    </row>
    <row r="203" spans="3:16">
      <c r="C203" s="33" t="s">
        <v>219</v>
      </c>
      <c r="D203" s="33" t="s">
        <v>317</v>
      </c>
      <c r="E203" s="74" t="s">
        <v>318</v>
      </c>
      <c r="J203" s="40"/>
      <c r="L203" s="80"/>
      <c r="M203" s="40"/>
      <c r="N203" s="40"/>
      <c r="O203" s="40"/>
    </row>
    <row r="204" spans="3:16" hidden="1">
      <c r="C204" s="33" t="s">
        <v>219</v>
      </c>
      <c r="E204" s="74" t="s">
        <v>368</v>
      </c>
      <c r="J204" s="40"/>
      <c r="K204" s="33" t="s">
        <v>465</v>
      </c>
      <c r="L204" s="80"/>
      <c r="M204" s="40">
        <f>+F204</f>
        <v>0</v>
      </c>
      <c r="N204" s="40">
        <f>+O204-M204</f>
        <v>0</v>
      </c>
      <c r="O204" s="40">
        <f t="shared" ref="O204:O253" si="22">+H204</f>
        <v>0</v>
      </c>
      <c r="P204" s="183" t="e">
        <f t="shared" ref="P204:P250" si="23">+O204/$O$7</f>
        <v>#DIV/0!</v>
      </c>
    </row>
    <row r="205" spans="3:16" hidden="1">
      <c r="C205" s="33" t="s">
        <v>219</v>
      </c>
      <c r="E205" s="74" t="s">
        <v>368</v>
      </c>
      <c r="J205" s="40"/>
      <c r="K205" s="33" t="s">
        <v>465</v>
      </c>
      <c r="L205" s="80"/>
      <c r="M205" s="40">
        <f t="shared" ref="M205:M253" si="24">+F205</f>
        <v>0</v>
      </c>
      <c r="N205" s="40">
        <f t="shared" ref="N205:N253" si="25">+O205-M205</f>
        <v>0</v>
      </c>
      <c r="O205" s="40">
        <f t="shared" si="22"/>
        <v>0</v>
      </c>
      <c r="P205" s="183" t="e">
        <f t="shared" si="23"/>
        <v>#DIV/0!</v>
      </c>
    </row>
    <row r="206" spans="3:16" hidden="1">
      <c r="C206" s="33" t="s">
        <v>219</v>
      </c>
      <c r="E206" s="74" t="s">
        <v>368</v>
      </c>
      <c r="J206" s="40"/>
      <c r="K206" s="33" t="s">
        <v>465</v>
      </c>
      <c r="L206" s="80"/>
      <c r="M206" s="40">
        <f t="shared" si="24"/>
        <v>0</v>
      </c>
      <c r="N206" s="40">
        <f t="shared" si="25"/>
        <v>0</v>
      </c>
      <c r="O206" s="40">
        <f t="shared" si="22"/>
        <v>0</v>
      </c>
      <c r="P206" s="183" t="e">
        <f t="shared" si="23"/>
        <v>#DIV/0!</v>
      </c>
    </row>
    <row r="207" spans="3:16" hidden="1">
      <c r="C207" s="33" t="s">
        <v>219</v>
      </c>
      <c r="E207" s="74" t="s">
        <v>368</v>
      </c>
      <c r="J207" s="40"/>
      <c r="K207" s="33" t="s">
        <v>465</v>
      </c>
      <c r="L207" s="80"/>
      <c r="M207" s="40">
        <f t="shared" si="24"/>
        <v>0</v>
      </c>
      <c r="N207" s="40">
        <f t="shared" si="25"/>
        <v>0</v>
      </c>
      <c r="O207" s="40">
        <f t="shared" si="22"/>
        <v>0</v>
      </c>
      <c r="P207" s="183" t="e">
        <f t="shared" si="23"/>
        <v>#DIV/0!</v>
      </c>
    </row>
    <row r="208" spans="3:16" hidden="1">
      <c r="C208" s="33" t="s">
        <v>219</v>
      </c>
      <c r="E208" s="74" t="s">
        <v>368</v>
      </c>
      <c r="J208" s="40"/>
      <c r="K208" s="33" t="s">
        <v>465</v>
      </c>
      <c r="L208" s="80"/>
      <c r="M208" s="40">
        <f t="shared" si="24"/>
        <v>0</v>
      </c>
      <c r="N208" s="40">
        <f t="shared" si="25"/>
        <v>0</v>
      </c>
      <c r="O208" s="40">
        <f t="shared" si="22"/>
        <v>0</v>
      </c>
      <c r="P208" s="183" t="e">
        <f t="shared" si="23"/>
        <v>#DIV/0!</v>
      </c>
    </row>
    <row r="209" spans="3:16" hidden="1">
      <c r="C209" s="33" t="s">
        <v>219</v>
      </c>
      <c r="E209" s="74" t="s">
        <v>368</v>
      </c>
      <c r="J209" s="40"/>
      <c r="K209" s="33" t="s">
        <v>465</v>
      </c>
      <c r="L209" s="80"/>
      <c r="M209" s="40">
        <f t="shared" si="24"/>
        <v>0</v>
      </c>
      <c r="N209" s="40">
        <f t="shared" si="25"/>
        <v>0</v>
      </c>
      <c r="O209" s="40">
        <f t="shared" si="22"/>
        <v>0</v>
      </c>
      <c r="P209" s="183" t="e">
        <f t="shared" si="23"/>
        <v>#DIV/0!</v>
      </c>
    </row>
    <row r="210" spans="3:16" hidden="1">
      <c r="C210" s="33" t="s">
        <v>219</v>
      </c>
      <c r="E210" s="74" t="s">
        <v>368</v>
      </c>
      <c r="J210" s="40"/>
      <c r="K210" s="33" t="s">
        <v>465</v>
      </c>
      <c r="L210" s="80"/>
      <c r="M210" s="40">
        <f t="shared" si="24"/>
        <v>0</v>
      </c>
      <c r="N210" s="40">
        <f t="shared" si="25"/>
        <v>0</v>
      </c>
      <c r="O210" s="40">
        <f t="shared" si="22"/>
        <v>0</v>
      </c>
      <c r="P210" s="183" t="e">
        <f t="shared" si="23"/>
        <v>#DIV/0!</v>
      </c>
    </row>
    <row r="211" spans="3:16" hidden="1">
      <c r="C211" s="33" t="s">
        <v>219</v>
      </c>
      <c r="E211" s="74" t="s">
        <v>368</v>
      </c>
      <c r="J211" s="40"/>
      <c r="K211" s="33" t="s">
        <v>465</v>
      </c>
      <c r="L211" s="80"/>
      <c r="M211" s="40">
        <f t="shared" si="24"/>
        <v>0</v>
      </c>
      <c r="N211" s="40">
        <f t="shared" si="25"/>
        <v>0</v>
      </c>
      <c r="O211" s="40">
        <f t="shared" si="22"/>
        <v>0</v>
      </c>
      <c r="P211" s="183" t="e">
        <f t="shared" si="23"/>
        <v>#DIV/0!</v>
      </c>
    </row>
    <row r="212" spans="3:16" hidden="1">
      <c r="C212" s="33" t="s">
        <v>219</v>
      </c>
      <c r="E212" s="74" t="s">
        <v>368</v>
      </c>
      <c r="J212" s="40"/>
      <c r="K212" s="33" t="s">
        <v>465</v>
      </c>
      <c r="L212" s="80"/>
      <c r="M212" s="40">
        <f t="shared" si="24"/>
        <v>0</v>
      </c>
      <c r="N212" s="40">
        <f t="shared" si="25"/>
        <v>0</v>
      </c>
      <c r="O212" s="40">
        <f t="shared" si="22"/>
        <v>0</v>
      </c>
      <c r="P212" s="183" t="e">
        <f t="shared" si="23"/>
        <v>#DIV/0!</v>
      </c>
    </row>
    <row r="213" spans="3:16" hidden="1">
      <c r="C213" s="33" t="s">
        <v>219</v>
      </c>
      <c r="E213" s="74" t="s">
        <v>368</v>
      </c>
      <c r="J213" s="40"/>
      <c r="K213" s="33" t="s">
        <v>465</v>
      </c>
      <c r="L213" s="80"/>
      <c r="M213" s="40">
        <f t="shared" si="24"/>
        <v>0</v>
      </c>
      <c r="N213" s="40">
        <f t="shared" si="25"/>
        <v>0</v>
      </c>
      <c r="O213" s="40">
        <f t="shared" si="22"/>
        <v>0</v>
      </c>
      <c r="P213" s="183" t="e">
        <f t="shared" si="23"/>
        <v>#DIV/0!</v>
      </c>
    </row>
    <row r="214" spans="3:16" hidden="1">
      <c r="C214" s="33" t="s">
        <v>219</v>
      </c>
      <c r="E214" s="74" t="s">
        <v>368</v>
      </c>
      <c r="J214" s="40"/>
      <c r="K214" s="33" t="s">
        <v>465</v>
      </c>
      <c r="L214" s="80"/>
      <c r="M214" s="40">
        <f t="shared" si="24"/>
        <v>0</v>
      </c>
      <c r="N214" s="40">
        <f t="shared" si="25"/>
        <v>0</v>
      </c>
      <c r="O214" s="40">
        <f t="shared" si="22"/>
        <v>0</v>
      </c>
      <c r="P214" s="183" t="e">
        <f t="shared" si="23"/>
        <v>#DIV/0!</v>
      </c>
    </row>
    <row r="215" spans="3:16" hidden="1">
      <c r="C215" s="33" t="s">
        <v>219</v>
      </c>
      <c r="E215" s="74" t="s">
        <v>368</v>
      </c>
      <c r="J215" s="40"/>
      <c r="K215" s="33" t="s">
        <v>465</v>
      </c>
      <c r="L215" s="80"/>
      <c r="M215" s="40">
        <f t="shared" si="24"/>
        <v>0</v>
      </c>
      <c r="N215" s="40">
        <f t="shared" si="25"/>
        <v>0</v>
      </c>
      <c r="O215" s="40">
        <f t="shared" si="22"/>
        <v>0</v>
      </c>
      <c r="P215" s="183" t="e">
        <f t="shared" si="23"/>
        <v>#DIV/0!</v>
      </c>
    </row>
    <row r="216" spans="3:16" hidden="1">
      <c r="C216" s="33" t="s">
        <v>219</v>
      </c>
      <c r="E216" s="74" t="s">
        <v>368</v>
      </c>
      <c r="J216" s="40"/>
      <c r="K216" s="33" t="s">
        <v>465</v>
      </c>
      <c r="L216" s="80"/>
      <c r="M216" s="40">
        <f t="shared" si="24"/>
        <v>0</v>
      </c>
      <c r="N216" s="40">
        <f t="shared" si="25"/>
        <v>0</v>
      </c>
      <c r="O216" s="40">
        <f t="shared" si="22"/>
        <v>0</v>
      </c>
      <c r="P216" s="183" t="e">
        <f t="shared" si="23"/>
        <v>#DIV/0!</v>
      </c>
    </row>
    <row r="217" spans="3:16" hidden="1">
      <c r="C217" s="33" t="s">
        <v>219</v>
      </c>
      <c r="E217" s="74" t="s">
        <v>368</v>
      </c>
      <c r="J217" s="40"/>
      <c r="K217" s="33" t="s">
        <v>465</v>
      </c>
      <c r="L217" s="80"/>
      <c r="M217" s="40">
        <f t="shared" si="24"/>
        <v>0</v>
      </c>
      <c r="N217" s="40">
        <f t="shared" si="25"/>
        <v>0</v>
      </c>
      <c r="O217" s="40">
        <f t="shared" si="22"/>
        <v>0</v>
      </c>
      <c r="P217" s="183" t="e">
        <f t="shared" si="23"/>
        <v>#DIV/0!</v>
      </c>
    </row>
    <row r="218" spans="3:16" hidden="1">
      <c r="C218" s="33" t="s">
        <v>219</v>
      </c>
      <c r="E218" s="74" t="s">
        <v>368</v>
      </c>
      <c r="J218" s="40"/>
      <c r="K218" s="33" t="s">
        <v>465</v>
      </c>
      <c r="L218" s="80"/>
      <c r="M218" s="40">
        <f t="shared" si="24"/>
        <v>0</v>
      </c>
      <c r="N218" s="40">
        <f t="shared" si="25"/>
        <v>0</v>
      </c>
      <c r="O218" s="40">
        <f t="shared" si="22"/>
        <v>0</v>
      </c>
      <c r="P218" s="183" t="e">
        <f t="shared" si="23"/>
        <v>#DIV/0!</v>
      </c>
    </row>
    <row r="219" spans="3:16" hidden="1">
      <c r="C219" s="33" t="s">
        <v>219</v>
      </c>
      <c r="E219" s="74" t="s">
        <v>368</v>
      </c>
      <c r="J219" s="40"/>
      <c r="K219" s="33" t="s">
        <v>465</v>
      </c>
      <c r="L219" s="80"/>
      <c r="M219" s="40">
        <f t="shared" si="24"/>
        <v>0</v>
      </c>
      <c r="N219" s="40">
        <f t="shared" si="25"/>
        <v>0</v>
      </c>
      <c r="O219" s="40">
        <f t="shared" si="22"/>
        <v>0</v>
      </c>
      <c r="P219" s="183" t="e">
        <f t="shared" si="23"/>
        <v>#DIV/0!</v>
      </c>
    </row>
    <row r="220" spans="3:16" hidden="1">
      <c r="C220" s="33" t="s">
        <v>219</v>
      </c>
      <c r="E220" s="74" t="s">
        <v>368</v>
      </c>
      <c r="J220" s="40"/>
      <c r="K220" s="33" t="s">
        <v>465</v>
      </c>
      <c r="L220" s="80"/>
      <c r="M220" s="40">
        <f t="shared" si="24"/>
        <v>0</v>
      </c>
      <c r="N220" s="40">
        <f t="shared" si="25"/>
        <v>0</v>
      </c>
      <c r="O220" s="40">
        <f t="shared" si="22"/>
        <v>0</v>
      </c>
      <c r="P220" s="183" t="e">
        <f t="shared" si="23"/>
        <v>#DIV/0!</v>
      </c>
    </row>
    <row r="221" spans="3:16" hidden="1">
      <c r="C221" s="33" t="s">
        <v>219</v>
      </c>
      <c r="E221" s="74" t="s">
        <v>368</v>
      </c>
      <c r="J221" s="40"/>
      <c r="K221" s="33" t="s">
        <v>465</v>
      </c>
      <c r="L221" s="80"/>
      <c r="M221" s="40">
        <f t="shared" si="24"/>
        <v>0</v>
      </c>
      <c r="N221" s="40">
        <f t="shared" si="25"/>
        <v>0</v>
      </c>
      <c r="O221" s="40">
        <f t="shared" si="22"/>
        <v>0</v>
      </c>
      <c r="P221" s="183" t="e">
        <f t="shared" si="23"/>
        <v>#DIV/0!</v>
      </c>
    </row>
    <row r="222" spans="3:16" hidden="1">
      <c r="C222" s="33" t="s">
        <v>219</v>
      </c>
      <c r="E222" s="74" t="s">
        <v>368</v>
      </c>
      <c r="J222" s="40"/>
      <c r="K222" s="33" t="s">
        <v>465</v>
      </c>
      <c r="L222" s="80"/>
      <c r="M222" s="40">
        <f t="shared" si="24"/>
        <v>0</v>
      </c>
      <c r="N222" s="40">
        <f t="shared" si="25"/>
        <v>0</v>
      </c>
      <c r="O222" s="40">
        <f t="shared" si="22"/>
        <v>0</v>
      </c>
      <c r="P222" s="183" t="e">
        <f t="shared" si="23"/>
        <v>#DIV/0!</v>
      </c>
    </row>
    <row r="223" spans="3:16" hidden="1">
      <c r="C223" s="33" t="s">
        <v>219</v>
      </c>
      <c r="E223" s="74" t="s">
        <v>368</v>
      </c>
      <c r="J223" s="40"/>
      <c r="K223" s="33" t="s">
        <v>465</v>
      </c>
      <c r="L223" s="80"/>
      <c r="M223" s="40">
        <f t="shared" si="24"/>
        <v>0</v>
      </c>
      <c r="N223" s="40">
        <f t="shared" si="25"/>
        <v>0</v>
      </c>
      <c r="O223" s="40">
        <f t="shared" si="22"/>
        <v>0</v>
      </c>
      <c r="P223" s="183" t="e">
        <f t="shared" si="23"/>
        <v>#DIV/0!</v>
      </c>
    </row>
    <row r="224" spans="3:16" hidden="1">
      <c r="C224" s="33" t="s">
        <v>219</v>
      </c>
      <c r="E224" s="74" t="s">
        <v>368</v>
      </c>
      <c r="J224" s="40"/>
      <c r="K224" s="33" t="s">
        <v>465</v>
      </c>
      <c r="L224" s="80"/>
      <c r="M224" s="40">
        <f t="shared" si="24"/>
        <v>0</v>
      </c>
      <c r="N224" s="40">
        <f t="shared" si="25"/>
        <v>0</v>
      </c>
      <c r="O224" s="40">
        <f t="shared" si="22"/>
        <v>0</v>
      </c>
      <c r="P224" s="183" t="e">
        <f t="shared" si="23"/>
        <v>#DIV/0!</v>
      </c>
    </row>
    <row r="225" spans="3:16" hidden="1">
      <c r="C225" s="33" t="s">
        <v>219</v>
      </c>
      <c r="E225" s="74" t="s">
        <v>368</v>
      </c>
      <c r="J225" s="40"/>
      <c r="K225" s="33" t="s">
        <v>465</v>
      </c>
      <c r="L225" s="80"/>
      <c r="M225" s="40">
        <f t="shared" si="24"/>
        <v>0</v>
      </c>
      <c r="N225" s="40">
        <f t="shared" si="25"/>
        <v>0</v>
      </c>
      <c r="O225" s="40">
        <f t="shared" si="22"/>
        <v>0</v>
      </c>
      <c r="P225" s="183" t="e">
        <f t="shared" si="23"/>
        <v>#DIV/0!</v>
      </c>
    </row>
    <row r="226" spans="3:16" hidden="1">
      <c r="C226" s="33" t="s">
        <v>219</v>
      </c>
      <c r="E226" s="74" t="s">
        <v>368</v>
      </c>
      <c r="J226" s="40"/>
      <c r="K226" s="33" t="s">
        <v>465</v>
      </c>
      <c r="L226" s="80"/>
      <c r="M226" s="40">
        <f t="shared" ref="M226:M237" si="26">+F226</f>
        <v>0</v>
      </c>
      <c r="N226" s="40">
        <f t="shared" ref="N226:N237" si="27">+O226-M226</f>
        <v>0</v>
      </c>
      <c r="O226" s="40">
        <f t="shared" ref="O226:O237" si="28">+H226</f>
        <v>0</v>
      </c>
      <c r="P226" s="183" t="e">
        <f t="shared" si="23"/>
        <v>#DIV/0!</v>
      </c>
    </row>
    <row r="227" spans="3:16" hidden="1">
      <c r="C227" s="33" t="s">
        <v>219</v>
      </c>
      <c r="E227" s="74" t="s">
        <v>368</v>
      </c>
      <c r="J227" s="40"/>
      <c r="K227" s="33" t="s">
        <v>465</v>
      </c>
      <c r="L227" s="80"/>
      <c r="M227" s="40">
        <f t="shared" si="26"/>
        <v>0</v>
      </c>
      <c r="N227" s="40">
        <f t="shared" si="27"/>
        <v>0</v>
      </c>
      <c r="O227" s="40">
        <f t="shared" si="28"/>
        <v>0</v>
      </c>
      <c r="P227" s="183" t="e">
        <f t="shared" si="23"/>
        <v>#DIV/0!</v>
      </c>
    </row>
    <row r="228" spans="3:16" hidden="1">
      <c r="C228" s="33" t="s">
        <v>219</v>
      </c>
      <c r="E228" s="74" t="s">
        <v>368</v>
      </c>
      <c r="J228" s="40"/>
      <c r="K228" s="33" t="s">
        <v>465</v>
      </c>
      <c r="L228" s="80"/>
      <c r="M228" s="40">
        <f t="shared" si="26"/>
        <v>0</v>
      </c>
      <c r="N228" s="40">
        <f t="shared" si="27"/>
        <v>0</v>
      </c>
      <c r="O228" s="40">
        <f t="shared" si="28"/>
        <v>0</v>
      </c>
      <c r="P228" s="183" t="e">
        <f t="shared" si="23"/>
        <v>#DIV/0!</v>
      </c>
    </row>
    <row r="229" spans="3:16" hidden="1">
      <c r="C229" s="33" t="s">
        <v>219</v>
      </c>
      <c r="E229" s="74" t="s">
        <v>368</v>
      </c>
      <c r="J229" s="40"/>
      <c r="K229" s="33" t="s">
        <v>465</v>
      </c>
      <c r="L229" s="80"/>
      <c r="M229" s="40">
        <f t="shared" si="26"/>
        <v>0</v>
      </c>
      <c r="N229" s="40">
        <f t="shared" si="27"/>
        <v>0</v>
      </c>
      <c r="O229" s="40">
        <f t="shared" si="28"/>
        <v>0</v>
      </c>
      <c r="P229" s="183" t="e">
        <f t="shared" si="23"/>
        <v>#DIV/0!</v>
      </c>
    </row>
    <row r="230" spans="3:16" hidden="1">
      <c r="C230" s="33" t="s">
        <v>219</v>
      </c>
      <c r="E230" s="74" t="s">
        <v>368</v>
      </c>
      <c r="J230" s="40"/>
      <c r="K230" s="33" t="s">
        <v>465</v>
      </c>
      <c r="L230" s="80"/>
      <c r="M230" s="40">
        <f t="shared" si="26"/>
        <v>0</v>
      </c>
      <c r="N230" s="40">
        <f t="shared" si="27"/>
        <v>0</v>
      </c>
      <c r="O230" s="40">
        <f t="shared" si="28"/>
        <v>0</v>
      </c>
      <c r="P230" s="183" t="e">
        <f t="shared" si="23"/>
        <v>#DIV/0!</v>
      </c>
    </row>
    <row r="231" spans="3:16" hidden="1">
      <c r="C231" s="33" t="s">
        <v>219</v>
      </c>
      <c r="E231" s="74" t="s">
        <v>368</v>
      </c>
      <c r="J231" s="40"/>
      <c r="K231" s="33" t="s">
        <v>465</v>
      </c>
      <c r="L231" s="80"/>
      <c r="M231" s="40">
        <f t="shared" si="26"/>
        <v>0</v>
      </c>
      <c r="N231" s="40">
        <f t="shared" si="27"/>
        <v>0</v>
      </c>
      <c r="O231" s="40">
        <f t="shared" si="28"/>
        <v>0</v>
      </c>
      <c r="P231" s="183" t="e">
        <f t="shared" si="23"/>
        <v>#DIV/0!</v>
      </c>
    </row>
    <row r="232" spans="3:16" hidden="1">
      <c r="C232" s="33" t="s">
        <v>219</v>
      </c>
      <c r="E232" s="74" t="s">
        <v>368</v>
      </c>
      <c r="J232" s="40"/>
      <c r="K232" s="33" t="s">
        <v>465</v>
      </c>
      <c r="L232" s="80"/>
      <c r="M232" s="40">
        <f t="shared" si="26"/>
        <v>0</v>
      </c>
      <c r="N232" s="40">
        <f t="shared" si="27"/>
        <v>0</v>
      </c>
      <c r="O232" s="40">
        <f t="shared" si="28"/>
        <v>0</v>
      </c>
      <c r="P232" s="183" t="e">
        <f t="shared" si="23"/>
        <v>#DIV/0!</v>
      </c>
    </row>
    <row r="233" spans="3:16" hidden="1">
      <c r="C233" s="33" t="s">
        <v>219</v>
      </c>
      <c r="E233" s="74" t="s">
        <v>368</v>
      </c>
      <c r="J233" s="40"/>
      <c r="K233" s="33" t="s">
        <v>465</v>
      </c>
      <c r="L233" s="80"/>
      <c r="M233" s="40">
        <f t="shared" si="26"/>
        <v>0</v>
      </c>
      <c r="N233" s="40">
        <f t="shared" si="27"/>
        <v>0</v>
      </c>
      <c r="O233" s="40">
        <f t="shared" si="28"/>
        <v>0</v>
      </c>
      <c r="P233" s="183" t="e">
        <f t="shared" si="23"/>
        <v>#DIV/0!</v>
      </c>
    </row>
    <row r="234" spans="3:16" hidden="1">
      <c r="C234" s="33" t="s">
        <v>219</v>
      </c>
      <c r="E234" s="74" t="s">
        <v>368</v>
      </c>
      <c r="J234" s="40"/>
      <c r="K234" s="33" t="s">
        <v>465</v>
      </c>
      <c r="L234" s="80"/>
      <c r="M234" s="40">
        <f t="shared" si="26"/>
        <v>0</v>
      </c>
      <c r="N234" s="40">
        <f t="shared" si="27"/>
        <v>0</v>
      </c>
      <c r="O234" s="40">
        <f t="shared" si="28"/>
        <v>0</v>
      </c>
      <c r="P234" s="183" t="e">
        <f t="shared" si="23"/>
        <v>#DIV/0!</v>
      </c>
    </row>
    <row r="235" spans="3:16" hidden="1">
      <c r="C235" s="33" t="s">
        <v>219</v>
      </c>
      <c r="E235" s="74" t="s">
        <v>368</v>
      </c>
      <c r="J235" s="40"/>
      <c r="K235" s="33" t="s">
        <v>465</v>
      </c>
      <c r="L235" s="80"/>
      <c r="M235" s="40">
        <f t="shared" si="26"/>
        <v>0</v>
      </c>
      <c r="N235" s="40">
        <f t="shared" si="27"/>
        <v>0</v>
      </c>
      <c r="O235" s="40">
        <f t="shared" si="28"/>
        <v>0</v>
      </c>
      <c r="P235" s="183" t="e">
        <f t="shared" si="23"/>
        <v>#DIV/0!</v>
      </c>
    </row>
    <row r="236" spans="3:16" hidden="1">
      <c r="C236" s="33" t="s">
        <v>219</v>
      </c>
      <c r="E236" s="74" t="s">
        <v>368</v>
      </c>
      <c r="J236" s="40"/>
      <c r="K236" s="33" t="s">
        <v>465</v>
      </c>
      <c r="L236" s="80"/>
      <c r="M236" s="40">
        <f t="shared" si="26"/>
        <v>0</v>
      </c>
      <c r="N236" s="40">
        <f t="shared" si="27"/>
        <v>0</v>
      </c>
      <c r="O236" s="40">
        <f t="shared" si="28"/>
        <v>0</v>
      </c>
      <c r="P236" s="183" t="e">
        <f t="shared" si="23"/>
        <v>#DIV/0!</v>
      </c>
    </row>
    <row r="237" spans="3:16" hidden="1">
      <c r="C237" s="33" t="s">
        <v>219</v>
      </c>
      <c r="E237" s="74" t="s">
        <v>368</v>
      </c>
      <c r="J237" s="40"/>
      <c r="K237" s="33" t="s">
        <v>465</v>
      </c>
      <c r="L237" s="80"/>
      <c r="M237" s="40">
        <f t="shared" si="26"/>
        <v>0</v>
      </c>
      <c r="N237" s="40">
        <f t="shared" si="27"/>
        <v>0</v>
      </c>
      <c r="O237" s="40">
        <f t="shared" si="28"/>
        <v>0</v>
      </c>
      <c r="P237" s="183" t="e">
        <f t="shared" si="23"/>
        <v>#DIV/0!</v>
      </c>
    </row>
    <row r="238" spans="3:16" hidden="1">
      <c r="C238" s="33" t="s">
        <v>219</v>
      </c>
      <c r="E238" s="74" t="s">
        <v>368</v>
      </c>
      <c r="J238" s="40"/>
      <c r="K238" s="33" t="s">
        <v>465</v>
      </c>
      <c r="L238" s="80"/>
      <c r="M238" s="40">
        <f t="shared" si="24"/>
        <v>0</v>
      </c>
      <c r="N238" s="40">
        <f t="shared" si="25"/>
        <v>0</v>
      </c>
      <c r="O238" s="40">
        <f t="shared" si="22"/>
        <v>0</v>
      </c>
      <c r="P238" s="183" t="e">
        <f t="shared" si="23"/>
        <v>#DIV/0!</v>
      </c>
    </row>
    <row r="239" spans="3:16" hidden="1">
      <c r="C239" s="33" t="s">
        <v>219</v>
      </c>
      <c r="E239" s="74" t="s">
        <v>368</v>
      </c>
      <c r="J239" s="40"/>
      <c r="K239" s="33" t="s">
        <v>465</v>
      </c>
      <c r="L239" s="80"/>
      <c r="M239" s="40">
        <f t="shared" si="24"/>
        <v>0</v>
      </c>
      <c r="N239" s="40">
        <f t="shared" si="25"/>
        <v>0</v>
      </c>
      <c r="O239" s="40">
        <f t="shared" si="22"/>
        <v>0</v>
      </c>
      <c r="P239" s="183" t="e">
        <f t="shared" si="23"/>
        <v>#DIV/0!</v>
      </c>
    </row>
    <row r="240" spans="3:16" hidden="1">
      <c r="C240" s="33" t="s">
        <v>219</v>
      </c>
      <c r="E240" s="74" t="s">
        <v>368</v>
      </c>
      <c r="J240" s="40"/>
      <c r="K240" s="33" t="s">
        <v>465</v>
      </c>
      <c r="L240" s="80"/>
      <c r="M240" s="40">
        <f t="shared" si="24"/>
        <v>0</v>
      </c>
      <c r="N240" s="40">
        <f t="shared" si="25"/>
        <v>0</v>
      </c>
      <c r="O240" s="40">
        <f t="shared" si="22"/>
        <v>0</v>
      </c>
      <c r="P240" s="183" t="e">
        <f t="shared" si="23"/>
        <v>#DIV/0!</v>
      </c>
    </row>
    <row r="241" spans="1:16" hidden="1">
      <c r="C241" s="33" t="s">
        <v>219</v>
      </c>
      <c r="E241" s="74" t="s">
        <v>368</v>
      </c>
      <c r="J241" s="40"/>
      <c r="K241" s="33" t="s">
        <v>465</v>
      </c>
      <c r="L241" s="80"/>
      <c r="M241" s="40">
        <f t="shared" si="24"/>
        <v>0</v>
      </c>
      <c r="N241" s="40">
        <f t="shared" si="25"/>
        <v>0</v>
      </c>
      <c r="O241" s="40">
        <f t="shared" si="22"/>
        <v>0</v>
      </c>
      <c r="P241" s="183" t="e">
        <f t="shared" si="23"/>
        <v>#DIV/0!</v>
      </c>
    </row>
    <row r="242" spans="1:16" hidden="1">
      <c r="C242" s="33" t="s">
        <v>219</v>
      </c>
      <c r="E242" s="74" t="s">
        <v>368</v>
      </c>
      <c r="J242" s="40"/>
      <c r="K242" s="33" t="s">
        <v>465</v>
      </c>
      <c r="L242" s="80"/>
      <c r="M242" s="40">
        <f t="shared" si="24"/>
        <v>0</v>
      </c>
      <c r="N242" s="40">
        <f t="shared" si="25"/>
        <v>0</v>
      </c>
      <c r="O242" s="40">
        <f t="shared" si="22"/>
        <v>0</v>
      </c>
      <c r="P242" s="183" t="e">
        <f t="shared" si="23"/>
        <v>#DIV/0!</v>
      </c>
    </row>
    <row r="243" spans="1:16" hidden="1">
      <c r="C243" s="33" t="s">
        <v>219</v>
      </c>
      <c r="E243" s="74" t="s">
        <v>368</v>
      </c>
      <c r="J243" s="40"/>
      <c r="K243" s="33" t="s">
        <v>465</v>
      </c>
      <c r="L243" s="80"/>
      <c r="M243" s="40">
        <f t="shared" si="24"/>
        <v>0</v>
      </c>
      <c r="N243" s="40">
        <f t="shared" si="25"/>
        <v>0</v>
      </c>
      <c r="O243" s="40">
        <f t="shared" si="22"/>
        <v>0</v>
      </c>
      <c r="P243" s="183" t="e">
        <f t="shared" si="23"/>
        <v>#DIV/0!</v>
      </c>
    </row>
    <row r="244" spans="1:16" hidden="1">
      <c r="C244" s="33" t="s">
        <v>219</v>
      </c>
      <c r="E244" s="74" t="s">
        <v>368</v>
      </c>
      <c r="J244" s="40"/>
      <c r="K244" s="33" t="s">
        <v>465</v>
      </c>
      <c r="L244" s="80"/>
      <c r="M244" s="40">
        <f t="shared" si="24"/>
        <v>0</v>
      </c>
      <c r="N244" s="40">
        <f t="shared" si="25"/>
        <v>0</v>
      </c>
      <c r="O244" s="40">
        <f t="shared" si="22"/>
        <v>0</v>
      </c>
      <c r="P244" s="183" t="e">
        <f t="shared" si="23"/>
        <v>#DIV/0!</v>
      </c>
    </row>
    <row r="245" spans="1:16" hidden="1">
      <c r="C245" s="33" t="s">
        <v>219</v>
      </c>
      <c r="E245" s="74" t="s">
        <v>368</v>
      </c>
      <c r="J245" s="40"/>
      <c r="K245" s="33" t="s">
        <v>465</v>
      </c>
      <c r="L245" s="80"/>
      <c r="M245" s="40">
        <f t="shared" si="24"/>
        <v>0</v>
      </c>
      <c r="N245" s="40">
        <f t="shared" si="25"/>
        <v>0</v>
      </c>
      <c r="O245" s="40">
        <f t="shared" si="22"/>
        <v>0</v>
      </c>
      <c r="P245" s="183" t="e">
        <f t="shared" si="23"/>
        <v>#DIV/0!</v>
      </c>
    </row>
    <row r="246" spans="1:16" hidden="1">
      <c r="C246" s="33" t="s">
        <v>219</v>
      </c>
      <c r="E246" s="74" t="s">
        <v>368</v>
      </c>
      <c r="J246" s="40"/>
      <c r="K246" s="33" t="s">
        <v>465</v>
      </c>
      <c r="L246" s="80"/>
      <c r="M246" s="40">
        <f t="shared" si="24"/>
        <v>0</v>
      </c>
      <c r="N246" s="40">
        <f t="shared" si="25"/>
        <v>0</v>
      </c>
      <c r="O246" s="40">
        <f t="shared" si="22"/>
        <v>0</v>
      </c>
      <c r="P246" s="183" t="e">
        <f t="shared" si="23"/>
        <v>#DIV/0!</v>
      </c>
    </row>
    <row r="247" spans="1:16" hidden="1">
      <c r="C247" s="33" t="s">
        <v>219</v>
      </c>
      <c r="E247" s="74" t="s">
        <v>368</v>
      </c>
      <c r="J247" s="40"/>
      <c r="K247" s="33" t="s">
        <v>465</v>
      </c>
      <c r="L247" s="80"/>
      <c r="M247" s="40">
        <f t="shared" si="24"/>
        <v>0</v>
      </c>
      <c r="N247" s="40">
        <f t="shared" si="25"/>
        <v>0</v>
      </c>
      <c r="O247" s="40">
        <f t="shared" si="22"/>
        <v>0</v>
      </c>
      <c r="P247" s="183" t="e">
        <f t="shared" si="23"/>
        <v>#DIV/0!</v>
      </c>
    </row>
    <row r="248" spans="1:16" hidden="1">
      <c r="C248" s="33" t="s">
        <v>219</v>
      </c>
      <c r="E248" s="74" t="s">
        <v>368</v>
      </c>
      <c r="J248" s="40"/>
      <c r="K248" s="33" t="s">
        <v>465</v>
      </c>
      <c r="L248" s="80"/>
      <c r="M248" s="40">
        <f t="shared" si="24"/>
        <v>0</v>
      </c>
      <c r="N248" s="40">
        <f t="shared" si="25"/>
        <v>0</v>
      </c>
      <c r="O248" s="40">
        <f t="shared" si="22"/>
        <v>0</v>
      </c>
      <c r="P248" s="183" t="e">
        <f t="shared" si="23"/>
        <v>#DIV/0!</v>
      </c>
    </row>
    <row r="249" spans="1:16" hidden="1">
      <c r="C249" s="33" t="s">
        <v>219</v>
      </c>
      <c r="E249" s="74" t="s">
        <v>368</v>
      </c>
      <c r="J249" s="40"/>
      <c r="K249" s="33" t="s">
        <v>465</v>
      </c>
      <c r="L249" s="80"/>
      <c r="M249" s="40">
        <f t="shared" si="24"/>
        <v>0</v>
      </c>
      <c r="N249" s="40">
        <f t="shared" si="25"/>
        <v>0</v>
      </c>
      <c r="O249" s="40">
        <f t="shared" si="22"/>
        <v>0</v>
      </c>
      <c r="P249" s="183" t="e">
        <f t="shared" si="23"/>
        <v>#DIV/0!</v>
      </c>
    </row>
    <row r="250" spans="1:16" hidden="1">
      <c r="C250" s="33" t="s">
        <v>219</v>
      </c>
      <c r="E250" s="74" t="s">
        <v>368</v>
      </c>
      <c r="J250" s="40"/>
      <c r="K250" s="33" t="s">
        <v>465</v>
      </c>
      <c r="L250" s="80"/>
      <c r="M250" s="40">
        <f t="shared" si="24"/>
        <v>0</v>
      </c>
      <c r="N250" s="40">
        <f t="shared" si="25"/>
        <v>0</v>
      </c>
      <c r="O250" s="40">
        <f t="shared" si="22"/>
        <v>0</v>
      </c>
      <c r="P250" s="183" t="e">
        <f t="shared" si="23"/>
        <v>#DIV/0!</v>
      </c>
    </row>
    <row r="251" spans="1:16" hidden="1">
      <c r="E251" s="74"/>
      <c r="J251" s="40"/>
      <c r="K251" s="33" t="s">
        <v>465</v>
      </c>
      <c r="L251" s="80"/>
      <c r="M251" s="40">
        <f t="shared" si="24"/>
        <v>0</v>
      </c>
      <c r="N251" s="40"/>
      <c r="O251" s="40"/>
    </row>
    <row r="252" spans="1:16">
      <c r="A252" s="33" t="s">
        <v>230</v>
      </c>
      <c r="C252" s="33" t="s">
        <v>220</v>
      </c>
      <c r="D252" s="33" t="s">
        <v>317</v>
      </c>
      <c r="E252" s="33" t="s">
        <v>350</v>
      </c>
      <c r="J252" s="40"/>
      <c r="K252" s="33" t="s">
        <v>465</v>
      </c>
      <c r="L252" s="80"/>
      <c r="M252" s="40"/>
      <c r="N252" s="40"/>
      <c r="O252" s="40"/>
    </row>
    <row r="253" spans="1:16" hidden="1">
      <c r="C253" s="33" t="s">
        <v>220</v>
      </c>
      <c r="E253" s="33" t="s">
        <v>369</v>
      </c>
      <c r="J253" s="40"/>
      <c r="K253" s="33" t="s">
        <v>465</v>
      </c>
      <c r="L253" s="80"/>
      <c r="M253" s="40">
        <f t="shared" si="24"/>
        <v>0</v>
      </c>
      <c r="N253" s="40">
        <f t="shared" si="25"/>
        <v>0</v>
      </c>
      <c r="O253" s="40">
        <f t="shared" si="22"/>
        <v>0</v>
      </c>
      <c r="P253" s="183" t="e">
        <f t="shared" ref="P253:P279" si="29">+O253/$O$7</f>
        <v>#DIV/0!</v>
      </c>
    </row>
    <row r="254" spans="1:16" hidden="1">
      <c r="C254" s="33" t="s">
        <v>220</v>
      </c>
      <c r="E254" s="33" t="s">
        <v>369</v>
      </c>
      <c r="J254" s="40"/>
      <c r="K254" s="33" t="s">
        <v>465</v>
      </c>
      <c r="L254" s="80"/>
      <c r="M254" s="40">
        <f t="shared" ref="M254:M276" si="30">+F254</f>
        <v>0</v>
      </c>
      <c r="N254" s="40">
        <f t="shared" ref="N254:N276" si="31">+O254-M254</f>
        <v>0</v>
      </c>
      <c r="O254" s="40">
        <f t="shared" ref="O254:O276" si="32">+H254</f>
        <v>0</v>
      </c>
      <c r="P254" s="183" t="e">
        <f t="shared" si="29"/>
        <v>#DIV/0!</v>
      </c>
    </row>
    <row r="255" spans="1:16" hidden="1">
      <c r="C255" s="33" t="s">
        <v>220</v>
      </c>
      <c r="E255" s="33" t="s">
        <v>369</v>
      </c>
      <c r="J255" s="40"/>
      <c r="K255" s="33" t="s">
        <v>465</v>
      </c>
      <c r="L255" s="80"/>
      <c r="M255" s="40">
        <f t="shared" si="30"/>
        <v>0</v>
      </c>
      <c r="N255" s="40">
        <f t="shared" si="31"/>
        <v>0</v>
      </c>
      <c r="O255" s="40">
        <f t="shared" si="32"/>
        <v>0</v>
      </c>
      <c r="P255" s="183" t="e">
        <f t="shared" si="29"/>
        <v>#DIV/0!</v>
      </c>
    </row>
    <row r="256" spans="1:16" hidden="1">
      <c r="C256" s="33" t="s">
        <v>220</v>
      </c>
      <c r="E256" s="33" t="s">
        <v>369</v>
      </c>
      <c r="J256" s="40"/>
      <c r="K256" s="33" t="s">
        <v>465</v>
      </c>
      <c r="L256" s="80"/>
      <c r="M256" s="40">
        <f t="shared" si="30"/>
        <v>0</v>
      </c>
      <c r="N256" s="40">
        <f t="shared" si="31"/>
        <v>0</v>
      </c>
      <c r="O256" s="40">
        <f t="shared" si="32"/>
        <v>0</v>
      </c>
      <c r="P256" s="183" t="e">
        <f t="shared" si="29"/>
        <v>#DIV/0!</v>
      </c>
    </row>
    <row r="257" spans="3:16" hidden="1">
      <c r="C257" s="33" t="s">
        <v>220</v>
      </c>
      <c r="E257" s="33" t="s">
        <v>369</v>
      </c>
      <c r="J257" s="40"/>
      <c r="K257" s="33" t="s">
        <v>465</v>
      </c>
      <c r="L257" s="80"/>
      <c r="M257" s="40">
        <f t="shared" si="30"/>
        <v>0</v>
      </c>
      <c r="N257" s="40">
        <f t="shared" si="31"/>
        <v>0</v>
      </c>
      <c r="O257" s="40">
        <f t="shared" si="32"/>
        <v>0</v>
      </c>
      <c r="P257" s="183" t="e">
        <f t="shared" si="29"/>
        <v>#DIV/0!</v>
      </c>
    </row>
    <row r="258" spans="3:16" hidden="1">
      <c r="C258" s="33" t="s">
        <v>220</v>
      </c>
      <c r="E258" s="33" t="s">
        <v>369</v>
      </c>
      <c r="J258" s="40"/>
      <c r="K258" s="33" t="s">
        <v>465</v>
      </c>
      <c r="L258" s="80"/>
      <c r="M258" s="40">
        <f t="shared" si="30"/>
        <v>0</v>
      </c>
      <c r="N258" s="40">
        <f t="shared" si="31"/>
        <v>0</v>
      </c>
      <c r="O258" s="40">
        <f t="shared" si="32"/>
        <v>0</v>
      </c>
      <c r="P258" s="183" t="e">
        <f t="shared" si="29"/>
        <v>#DIV/0!</v>
      </c>
    </row>
    <row r="259" spans="3:16" hidden="1">
      <c r="C259" s="33" t="s">
        <v>220</v>
      </c>
      <c r="E259" s="33" t="s">
        <v>369</v>
      </c>
      <c r="J259" s="40"/>
      <c r="K259" s="33" t="s">
        <v>465</v>
      </c>
      <c r="L259" s="80"/>
      <c r="M259" s="40">
        <f t="shared" si="30"/>
        <v>0</v>
      </c>
      <c r="N259" s="40">
        <f t="shared" si="31"/>
        <v>0</v>
      </c>
      <c r="O259" s="40">
        <f t="shared" si="32"/>
        <v>0</v>
      </c>
      <c r="P259" s="183" t="e">
        <f t="shared" si="29"/>
        <v>#DIV/0!</v>
      </c>
    </row>
    <row r="260" spans="3:16" hidden="1">
      <c r="C260" s="33" t="s">
        <v>220</v>
      </c>
      <c r="E260" s="33" t="s">
        <v>369</v>
      </c>
      <c r="J260" s="40"/>
      <c r="K260" s="33" t="s">
        <v>465</v>
      </c>
      <c r="L260" s="80"/>
      <c r="M260" s="40">
        <f t="shared" si="30"/>
        <v>0</v>
      </c>
      <c r="N260" s="40">
        <f t="shared" si="31"/>
        <v>0</v>
      </c>
      <c r="O260" s="40">
        <f t="shared" si="32"/>
        <v>0</v>
      </c>
      <c r="P260" s="183" t="e">
        <f t="shared" si="29"/>
        <v>#DIV/0!</v>
      </c>
    </row>
    <row r="261" spans="3:16" hidden="1">
      <c r="C261" s="33" t="s">
        <v>220</v>
      </c>
      <c r="E261" s="33" t="s">
        <v>369</v>
      </c>
      <c r="J261" s="40"/>
      <c r="K261" s="33" t="s">
        <v>465</v>
      </c>
      <c r="L261" s="80"/>
      <c r="M261" s="40">
        <f t="shared" si="30"/>
        <v>0</v>
      </c>
      <c r="N261" s="40">
        <f t="shared" si="31"/>
        <v>0</v>
      </c>
      <c r="O261" s="40">
        <f t="shared" si="32"/>
        <v>0</v>
      </c>
      <c r="P261" s="183" t="e">
        <f t="shared" si="29"/>
        <v>#DIV/0!</v>
      </c>
    </row>
    <row r="262" spans="3:16" hidden="1">
      <c r="C262" s="33" t="s">
        <v>220</v>
      </c>
      <c r="E262" s="33" t="s">
        <v>369</v>
      </c>
      <c r="J262" s="40"/>
      <c r="K262" s="33" t="s">
        <v>465</v>
      </c>
      <c r="L262" s="80"/>
      <c r="M262" s="40">
        <f t="shared" si="30"/>
        <v>0</v>
      </c>
      <c r="N262" s="40">
        <f t="shared" si="31"/>
        <v>0</v>
      </c>
      <c r="O262" s="40">
        <f t="shared" si="32"/>
        <v>0</v>
      </c>
      <c r="P262" s="183" t="e">
        <f t="shared" si="29"/>
        <v>#DIV/0!</v>
      </c>
    </row>
    <row r="263" spans="3:16" hidden="1">
      <c r="C263" s="33" t="s">
        <v>220</v>
      </c>
      <c r="E263" s="33" t="s">
        <v>369</v>
      </c>
      <c r="J263" s="40"/>
      <c r="K263" s="33" t="s">
        <v>465</v>
      </c>
      <c r="L263" s="80"/>
      <c r="M263" s="40">
        <f t="shared" si="30"/>
        <v>0</v>
      </c>
      <c r="N263" s="40">
        <f t="shared" si="31"/>
        <v>0</v>
      </c>
      <c r="O263" s="40">
        <f t="shared" si="32"/>
        <v>0</v>
      </c>
      <c r="P263" s="183" t="e">
        <f t="shared" si="29"/>
        <v>#DIV/0!</v>
      </c>
    </row>
    <row r="264" spans="3:16" hidden="1">
      <c r="C264" s="33" t="s">
        <v>220</v>
      </c>
      <c r="E264" s="33" t="s">
        <v>369</v>
      </c>
      <c r="J264" s="40"/>
      <c r="K264" s="33" t="s">
        <v>465</v>
      </c>
      <c r="L264" s="80"/>
      <c r="M264" s="40">
        <f t="shared" si="30"/>
        <v>0</v>
      </c>
      <c r="N264" s="40">
        <f t="shared" si="31"/>
        <v>0</v>
      </c>
      <c r="O264" s="40">
        <f t="shared" si="32"/>
        <v>0</v>
      </c>
      <c r="P264" s="183" t="e">
        <f t="shared" si="29"/>
        <v>#DIV/0!</v>
      </c>
    </row>
    <row r="265" spans="3:16" hidden="1">
      <c r="C265" s="33" t="s">
        <v>220</v>
      </c>
      <c r="E265" s="33" t="s">
        <v>369</v>
      </c>
      <c r="J265" s="40"/>
      <c r="K265" s="33" t="s">
        <v>465</v>
      </c>
      <c r="L265" s="80"/>
      <c r="M265" s="40">
        <f t="shared" si="30"/>
        <v>0</v>
      </c>
      <c r="N265" s="40">
        <f t="shared" si="31"/>
        <v>0</v>
      </c>
      <c r="O265" s="40">
        <f t="shared" si="32"/>
        <v>0</v>
      </c>
      <c r="P265" s="183" t="e">
        <f t="shared" si="29"/>
        <v>#DIV/0!</v>
      </c>
    </row>
    <row r="266" spans="3:16" hidden="1">
      <c r="C266" s="33" t="s">
        <v>220</v>
      </c>
      <c r="E266" s="33" t="s">
        <v>369</v>
      </c>
      <c r="J266" s="40"/>
      <c r="K266" s="33" t="s">
        <v>465</v>
      </c>
      <c r="L266" s="80"/>
      <c r="M266" s="40">
        <f t="shared" si="30"/>
        <v>0</v>
      </c>
      <c r="N266" s="40">
        <f t="shared" si="31"/>
        <v>0</v>
      </c>
      <c r="O266" s="40">
        <f t="shared" si="32"/>
        <v>0</v>
      </c>
      <c r="P266" s="183" t="e">
        <f t="shared" si="29"/>
        <v>#DIV/0!</v>
      </c>
    </row>
    <row r="267" spans="3:16" hidden="1">
      <c r="C267" s="33" t="s">
        <v>220</v>
      </c>
      <c r="E267" s="33" t="s">
        <v>369</v>
      </c>
      <c r="J267" s="40"/>
      <c r="K267" s="33" t="s">
        <v>465</v>
      </c>
      <c r="L267" s="80"/>
      <c r="M267" s="40">
        <f t="shared" si="30"/>
        <v>0</v>
      </c>
      <c r="N267" s="40">
        <f t="shared" si="31"/>
        <v>0</v>
      </c>
      <c r="O267" s="40">
        <f t="shared" si="32"/>
        <v>0</v>
      </c>
      <c r="P267" s="183" t="e">
        <f t="shared" si="29"/>
        <v>#DIV/0!</v>
      </c>
    </row>
    <row r="268" spans="3:16" hidden="1">
      <c r="C268" s="33" t="s">
        <v>220</v>
      </c>
      <c r="E268" s="33" t="s">
        <v>369</v>
      </c>
      <c r="J268" s="40"/>
      <c r="K268" s="33" t="s">
        <v>465</v>
      </c>
      <c r="L268" s="80"/>
      <c r="M268" s="40">
        <f t="shared" si="30"/>
        <v>0</v>
      </c>
      <c r="N268" s="40">
        <f t="shared" si="31"/>
        <v>0</v>
      </c>
      <c r="O268" s="40">
        <f t="shared" si="32"/>
        <v>0</v>
      </c>
      <c r="P268" s="183" t="e">
        <f t="shared" si="29"/>
        <v>#DIV/0!</v>
      </c>
    </row>
    <row r="269" spans="3:16" hidden="1">
      <c r="C269" s="33" t="s">
        <v>220</v>
      </c>
      <c r="E269" s="33" t="s">
        <v>369</v>
      </c>
      <c r="J269" s="40"/>
      <c r="K269" s="33" t="s">
        <v>465</v>
      </c>
      <c r="L269" s="80"/>
      <c r="M269" s="40">
        <f t="shared" si="30"/>
        <v>0</v>
      </c>
      <c r="N269" s="40">
        <f t="shared" si="31"/>
        <v>0</v>
      </c>
      <c r="O269" s="40">
        <f t="shared" si="32"/>
        <v>0</v>
      </c>
      <c r="P269" s="183" t="e">
        <f t="shared" si="29"/>
        <v>#DIV/0!</v>
      </c>
    </row>
    <row r="270" spans="3:16" hidden="1">
      <c r="C270" s="33" t="s">
        <v>220</v>
      </c>
      <c r="E270" s="33" t="s">
        <v>369</v>
      </c>
      <c r="J270" s="40"/>
      <c r="K270" s="33" t="s">
        <v>465</v>
      </c>
      <c r="L270" s="80"/>
      <c r="M270" s="40">
        <f t="shared" si="30"/>
        <v>0</v>
      </c>
      <c r="N270" s="40">
        <f t="shared" si="31"/>
        <v>0</v>
      </c>
      <c r="O270" s="40">
        <f t="shared" si="32"/>
        <v>0</v>
      </c>
      <c r="P270" s="183" t="e">
        <f t="shared" si="29"/>
        <v>#DIV/0!</v>
      </c>
    </row>
    <row r="271" spans="3:16" hidden="1">
      <c r="C271" s="33" t="s">
        <v>220</v>
      </c>
      <c r="E271" s="33" t="s">
        <v>369</v>
      </c>
      <c r="J271" s="40"/>
      <c r="K271" s="33" t="s">
        <v>465</v>
      </c>
      <c r="L271" s="80"/>
      <c r="M271" s="40">
        <f t="shared" si="30"/>
        <v>0</v>
      </c>
      <c r="N271" s="40">
        <f t="shared" si="31"/>
        <v>0</v>
      </c>
      <c r="O271" s="40">
        <f t="shared" si="32"/>
        <v>0</v>
      </c>
      <c r="P271" s="183" t="e">
        <f t="shared" si="29"/>
        <v>#DIV/0!</v>
      </c>
    </row>
    <row r="272" spans="3:16" hidden="1">
      <c r="C272" s="33" t="s">
        <v>220</v>
      </c>
      <c r="E272" s="33" t="s">
        <v>369</v>
      </c>
      <c r="J272" s="40"/>
      <c r="K272" s="33" t="s">
        <v>465</v>
      </c>
      <c r="L272" s="80"/>
      <c r="M272" s="40">
        <f t="shared" si="30"/>
        <v>0</v>
      </c>
      <c r="N272" s="40">
        <f t="shared" si="31"/>
        <v>0</v>
      </c>
      <c r="O272" s="40">
        <f t="shared" si="32"/>
        <v>0</v>
      </c>
      <c r="P272" s="183" t="e">
        <f t="shared" si="29"/>
        <v>#DIV/0!</v>
      </c>
    </row>
    <row r="273" spans="1:16" hidden="1">
      <c r="C273" s="33" t="s">
        <v>220</v>
      </c>
      <c r="E273" s="33" t="s">
        <v>369</v>
      </c>
      <c r="J273" s="40"/>
      <c r="K273" s="33" t="s">
        <v>465</v>
      </c>
      <c r="L273" s="80"/>
      <c r="M273" s="40">
        <f t="shared" si="30"/>
        <v>0</v>
      </c>
      <c r="N273" s="40">
        <f t="shared" si="31"/>
        <v>0</v>
      </c>
      <c r="O273" s="40">
        <f t="shared" si="32"/>
        <v>0</v>
      </c>
      <c r="P273" s="183" t="e">
        <f t="shared" si="29"/>
        <v>#DIV/0!</v>
      </c>
    </row>
    <row r="274" spans="1:16" hidden="1">
      <c r="C274" s="33" t="s">
        <v>220</v>
      </c>
      <c r="E274" s="33" t="s">
        <v>369</v>
      </c>
      <c r="J274" s="40"/>
      <c r="K274" s="33" t="s">
        <v>465</v>
      </c>
      <c r="L274" s="80"/>
      <c r="M274" s="40">
        <f t="shared" si="30"/>
        <v>0</v>
      </c>
      <c r="N274" s="40">
        <f t="shared" si="31"/>
        <v>0</v>
      </c>
      <c r="O274" s="40">
        <f t="shared" si="32"/>
        <v>0</v>
      </c>
      <c r="P274" s="183" t="e">
        <f t="shared" si="29"/>
        <v>#DIV/0!</v>
      </c>
    </row>
    <row r="275" spans="1:16" hidden="1">
      <c r="C275" s="33" t="s">
        <v>220</v>
      </c>
      <c r="E275" s="33" t="s">
        <v>369</v>
      </c>
      <c r="J275" s="40"/>
      <c r="K275" s="33" t="s">
        <v>465</v>
      </c>
      <c r="L275" s="80"/>
      <c r="M275" s="40">
        <f t="shared" si="30"/>
        <v>0</v>
      </c>
      <c r="N275" s="40">
        <f t="shared" si="31"/>
        <v>0</v>
      </c>
      <c r="O275" s="40">
        <f t="shared" si="32"/>
        <v>0</v>
      </c>
      <c r="P275" s="183" t="e">
        <f t="shared" si="29"/>
        <v>#DIV/0!</v>
      </c>
    </row>
    <row r="276" spans="1:16" hidden="1">
      <c r="C276" s="33" t="s">
        <v>220</v>
      </c>
      <c r="E276" s="33" t="s">
        <v>369</v>
      </c>
      <c r="J276" s="40"/>
      <c r="K276" s="33" t="s">
        <v>465</v>
      </c>
      <c r="L276" s="80"/>
      <c r="M276" s="40">
        <f t="shared" si="30"/>
        <v>0</v>
      </c>
      <c r="N276" s="40">
        <f t="shared" si="31"/>
        <v>0</v>
      </c>
      <c r="O276" s="40">
        <f t="shared" si="32"/>
        <v>0</v>
      </c>
      <c r="P276" s="183" t="e">
        <f t="shared" si="29"/>
        <v>#DIV/0!</v>
      </c>
    </row>
    <row r="277" spans="1:16" hidden="1">
      <c r="J277" s="40"/>
      <c r="K277" s="33" t="s">
        <v>465</v>
      </c>
      <c r="L277" s="80"/>
      <c r="M277" s="40"/>
      <c r="N277" s="40"/>
      <c r="O277" s="40"/>
    </row>
    <row r="278" spans="1:16">
      <c r="J278" s="40"/>
      <c r="L278" s="80"/>
      <c r="M278" s="41">
        <f>SUM(M112:M277)</f>
        <v>0</v>
      </c>
      <c r="N278" s="41">
        <f>SUM(N112:N277)</f>
        <v>0</v>
      </c>
      <c r="O278" s="41">
        <f>SUM(O112:O277)</f>
        <v>0</v>
      </c>
      <c r="P278" s="184" t="e">
        <f t="shared" si="29"/>
        <v>#DIV/0!</v>
      </c>
    </row>
    <row r="279" spans="1:16" ht="21.75" customHeight="1">
      <c r="E279" s="42" t="s">
        <v>237</v>
      </c>
      <c r="J279" s="40"/>
      <c r="L279" s="80"/>
      <c r="M279" s="41">
        <f>+M110-M278</f>
        <v>0</v>
      </c>
      <c r="N279" s="41">
        <f>+N110-N278</f>
        <v>0</v>
      </c>
      <c r="O279" s="41">
        <f>+O110-O278</f>
        <v>0</v>
      </c>
      <c r="P279" s="184" t="e">
        <f t="shared" si="29"/>
        <v>#DIV/0!</v>
      </c>
    </row>
    <row r="280" spans="1:16" ht="21.75" customHeight="1">
      <c r="E280" s="42" t="s">
        <v>238</v>
      </c>
      <c r="J280" s="40"/>
      <c r="L280" s="80"/>
      <c r="M280" s="43"/>
      <c r="N280" s="43"/>
      <c r="O280" s="43"/>
    </row>
    <row r="281" spans="1:16" hidden="1">
      <c r="C281" s="33" t="s">
        <v>221</v>
      </c>
      <c r="E281" s="33" t="s">
        <v>241</v>
      </c>
      <c r="J281" s="40"/>
      <c r="K281" s="33" t="s">
        <v>465</v>
      </c>
      <c r="L281" s="80"/>
      <c r="M281" s="40">
        <f t="shared" ref="M281:M339" si="33">+F281*-1</f>
        <v>0</v>
      </c>
      <c r="N281" s="40">
        <f>+O281-M281</f>
        <v>0</v>
      </c>
      <c r="O281" s="40">
        <f t="shared" ref="O281:O339" si="34">+H281*-1</f>
        <v>0</v>
      </c>
      <c r="P281" s="183" t="e">
        <f t="shared" ref="P281:P344" si="35">+O281/$O$7</f>
        <v>#DIV/0!</v>
      </c>
    </row>
    <row r="282" spans="1:16" hidden="1">
      <c r="A282" s="147"/>
      <c r="B282" s="147"/>
      <c r="C282" s="33" t="s">
        <v>221</v>
      </c>
      <c r="E282" s="33" t="s">
        <v>241</v>
      </c>
      <c r="J282" s="40"/>
      <c r="K282" s="33" t="s">
        <v>465</v>
      </c>
      <c r="L282" s="80"/>
      <c r="M282" s="40">
        <f t="shared" ref="M282:M286" si="36">+F282*-1</f>
        <v>0</v>
      </c>
      <c r="N282" s="40">
        <f t="shared" ref="N282:N286" si="37">+O282-M282</f>
        <v>0</v>
      </c>
      <c r="O282" s="40">
        <f t="shared" ref="O282:O286" si="38">+H282*-1</f>
        <v>0</v>
      </c>
      <c r="P282" s="183" t="e">
        <f t="shared" si="35"/>
        <v>#DIV/0!</v>
      </c>
    </row>
    <row r="283" spans="1:16" hidden="1">
      <c r="A283" s="147"/>
      <c r="B283" s="147"/>
      <c r="C283" s="33" t="s">
        <v>221</v>
      </c>
      <c r="E283" s="33" t="s">
        <v>241</v>
      </c>
      <c r="J283" s="40"/>
      <c r="K283" s="33" t="s">
        <v>465</v>
      </c>
      <c r="L283" s="80"/>
      <c r="M283" s="40">
        <f t="shared" si="36"/>
        <v>0</v>
      </c>
      <c r="N283" s="40">
        <f t="shared" si="37"/>
        <v>0</v>
      </c>
      <c r="O283" s="40">
        <f t="shared" si="38"/>
        <v>0</v>
      </c>
      <c r="P283" s="183" t="e">
        <f t="shared" si="35"/>
        <v>#DIV/0!</v>
      </c>
    </row>
    <row r="284" spans="1:16" hidden="1">
      <c r="A284" s="147"/>
      <c r="B284" s="147"/>
      <c r="C284" s="33" t="s">
        <v>221</v>
      </c>
      <c r="E284" s="33" t="s">
        <v>241</v>
      </c>
      <c r="J284" s="40"/>
      <c r="K284" s="33" t="s">
        <v>465</v>
      </c>
      <c r="L284" s="80"/>
      <c r="M284" s="40">
        <f t="shared" si="36"/>
        <v>0</v>
      </c>
      <c r="N284" s="40">
        <f t="shared" si="37"/>
        <v>0</v>
      </c>
      <c r="O284" s="40">
        <f t="shared" si="38"/>
        <v>0</v>
      </c>
      <c r="P284" s="183" t="e">
        <f t="shared" si="35"/>
        <v>#DIV/0!</v>
      </c>
    </row>
    <row r="285" spans="1:16" hidden="1">
      <c r="A285" s="147"/>
      <c r="B285" s="147"/>
      <c r="C285" s="33" t="s">
        <v>221</v>
      </c>
      <c r="E285" s="33" t="s">
        <v>241</v>
      </c>
      <c r="J285" s="40"/>
      <c r="K285" s="33" t="s">
        <v>465</v>
      </c>
      <c r="L285" s="80"/>
      <c r="M285" s="40">
        <f t="shared" si="36"/>
        <v>0</v>
      </c>
      <c r="N285" s="40">
        <f t="shared" si="37"/>
        <v>0</v>
      </c>
      <c r="O285" s="40">
        <f t="shared" si="38"/>
        <v>0</v>
      </c>
      <c r="P285" s="183" t="e">
        <f t="shared" si="35"/>
        <v>#DIV/0!</v>
      </c>
    </row>
    <row r="286" spans="1:16" hidden="1">
      <c r="A286" s="147"/>
      <c r="B286" s="147"/>
      <c r="C286" s="33" t="s">
        <v>221</v>
      </c>
      <c r="E286" s="33" t="s">
        <v>241</v>
      </c>
      <c r="J286" s="40"/>
      <c r="K286" s="33" t="s">
        <v>465</v>
      </c>
      <c r="L286" s="80"/>
      <c r="M286" s="40">
        <f t="shared" si="36"/>
        <v>0</v>
      </c>
      <c r="N286" s="40">
        <f t="shared" si="37"/>
        <v>0</v>
      </c>
      <c r="O286" s="40">
        <f t="shared" si="38"/>
        <v>0</v>
      </c>
      <c r="P286" s="183" t="e">
        <f t="shared" si="35"/>
        <v>#DIV/0!</v>
      </c>
    </row>
    <row r="287" spans="1:16" hidden="1">
      <c r="C287" s="33" t="s">
        <v>222</v>
      </c>
      <c r="E287" s="33" t="s">
        <v>240</v>
      </c>
      <c r="J287" s="40"/>
      <c r="K287" s="33" t="s">
        <v>465</v>
      </c>
      <c r="L287" s="80"/>
      <c r="M287" s="40">
        <f t="shared" si="33"/>
        <v>0</v>
      </c>
      <c r="N287" s="40">
        <f t="shared" ref="N287:N339" si="39">+O287-M287</f>
        <v>0</v>
      </c>
      <c r="O287" s="40">
        <f t="shared" si="34"/>
        <v>0</v>
      </c>
      <c r="P287" s="183" t="e">
        <f t="shared" si="35"/>
        <v>#DIV/0!</v>
      </c>
    </row>
    <row r="288" spans="1:16" hidden="1">
      <c r="A288" s="147"/>
      <c r="B288" s="147"/>
      <c r="C288" s="33" t="s">
        <v>222</v>
      </c>
      <c r="E288" s="33" t="s">
        <v>240</v>
      </c>
      <c r="J288" s="40"/>
      <c r="K288" s="33" t="s">
        <v>465</v>
      </c>
      <c r="L288" s="80"/>
      <c r="M288" s="40">
        <f t="shared" ref="M288:M293" si="40">+F288*-1</f>
        <v>0</v>
      </c>
      <c r="N288" s="40">
        <f t="shared" ref="N288:N293" si="41">+O288-M288</f>
        <v>0</v>
      </c>
      <c r="O288" s="40">
        <f t="shared" ref="O288:O293" si="42">+H288*-1</f>
        <v>0</v>
      </c>
      <c r="P288" s="183" t="e">
        <f t="shared" si="35"/>
        <v>#DIV/0!</v>
      </c>
    </row>
    <row r="289" spans="1:16" hidden="1">
      <c r="A289" s="147"/>
      <c r="B289" s="147"/>
      <c r="C289" s="33" t="s">
        <v>222</v>
      </c>
      <c r="E289" s="33" t="s">
        <v>240</v>
      </c>
      <c r="J289" s="40"/>
      <c r="K289" s="33" t="s">
        <v>465</v>
      </c>
      <c r="L289" s="80"/>
      <c r="M289" s="40">
        <f t="shared" si="40"/>
        <v>0</v>
      </c>
      <c r="N289" s="40">
        <f t="shared" si="41"/>
        <v>0</v>
      </c>
      <c r="O289" s="40">
        <f t="shared" si="42"/>
        <v>0</v>
      </c>
      <c r="P289" s="183" t="e">
        <f t="shared" si="35"/>
        <v>#DIV/0!</v>
      </c>
    </row>
    <row r="290" spans="1:16" hidden="1">
      <c r="A290" s="147"/>
      <c r="B290" s="147"/>
      <c r="C290" s="33" t="s">
        <v>222</v>
      </c>
      <c r="E290" s="33" t="s">
        <v>240</v>
      </c>
      <c r="J290" s="40"/>
      <c r="K290" s="33" t="s">
        <v>465</v>
      </c>
      <c r="L290" s="80"/>
      <c r="M290" s="40">
        <f t="shared" si="40"/>
        <v>0</v>
      </c>
      <c r="N290" s="40">
        <f t="shared" si="41"/>
        <v>0</v>
      </c>
      <c r="O290" s="40">
        <f t="shared" si="42"/>
        <v>0</v>
      </c>
      <c r="P290" s="183" t="e">
        <f t="shared" si="35"/>
        <v>#DIV/0!</v>
      </c>
    </row>
    <row r="291" spans="1:16" hidden="1">
      <c r="A291" s="147"/>
      <c r="B291" s="147"/>
      <c r="C291" s="33" t="s">
        <v>222</v>
      </c>
      <c r="E291" s="33" t="s">
        <v>240</v>
      </c>
      <c r="J291" s="40"/>
      <c r="K291" s="33" t="s">
        <v>465</v>
      </c>
      <c r="L291" s="80"/>
      <c r="M291" s="40">
        <f t="shared" si="40"/>
        <v>0</v>
      </c>
      <c r="N291" s="40">
        <f t="shared" si="41"/>
        <v>0</v>
      </c>
      <c r="O291" s="40">
        <f t="shared" si="42"/>
        <v>0</v>
      </c>
      <c r="P291" s="183" t="e">
        <f t="shared" si="35"/>
        <v>#DIV/0!</v>
      </c>
    </row>
    <row r="292" spans="1:16" hidden="1">
      <c r="A292" s="147"/>
      <c r="B292" s="147"/>
      <c r="C292" s="33" t="s">
        <v>222</v>
      </c>
      <c r="E292" s="33" t="s">
        <v>240</v>
      </c>
      <c r="J292" s="40"/>
      <c r="K292" s="33" t="s">
        <v>465</v>
      </c>
      <c r="L292" s="80"/>
      <c r="M292" s="40">
        <f t="shared" si="40"/>
        <v>0</v>
      </c>
      <c r="N292" s="40">
        <f t="shared" si="41"/>
        <v>0</v>
      </c>
      <c r="O292" s="40">
        <f t="shared" si="42"/>
        <v>0</v>
      </c>
      <c r="P292" s="183" t="e">
        <f t="shared" si="35"/>
        <v>#DIV/0!</v>
      </c>
    </row>
    <row r="293" spans="1:16" hidden="1">
      <c r="A293" s="147"/>
      <c r="B293" s="147"/>
      <c r="C293" s="33" t="s">
        <v>222</v>
      </c>
      <c r="E293" s="33" t="s">
        <v>240</v>
      </c>
      <c r="J293" s="40"/>
      <c r="K293" s="33" t="s">
        <v>465</v>
      </c>
      <c r="L293" s="80"/>
      <c r="M293" s="40">
        <f t="shared" si="40"/>
        <v>0</v>
      </c>
      <c r="N293" s="40">
        <f t="shared" si="41"/>
        <v>0</v>
      </c>
      <c r="O293" s="40">
        <f t="shared" si="42"/>
        <v>0</v>
      </c>
      <c r="P293" s="183" t="e">
        <f t="shared" si="35"/>
        <v>#DIV/0!</v>
      </c>
    </row>
    <row r="294" spans="1:16" hidden="1">
      <c r="C294" s="33" t="s">
        <v>229</v>
      </c>
      <c r="E294" s="33" t="s">
        <v>244</v>
      </c>
      <c r="J294" s="40"/>
      <c r="K294" s="33" t="s">
        <v>465</v>
      </c>
      <c r="L294" s="80"/>
      <c r="M294" s="40">
        <f t="shared" si="33"/>
        <v>0</v>
      </c>
      <c r="N294" s="40">
        <f t="shared" si="39"/>
        <v>0</v>
      </c>
      <c r="O294" s="40">
        <f t="shared" si="34"/>
        <v>0</v>
      </c>
      <c r="P294" s="183" t="e">
        <f t="shared" si="35"/>
        <v>#DIV/0!</v>
      </c>
    </row>
    <row r="295" spans="1:16" hidden="1">
      <c r="A295" s="147"/>
      <c r="B295" s="147"/>
      <c r="C295" s="33" t="s">
        <v>229</v>
      </c>
      <c r="E295" s="33" t="s">
        <v>244</v>
      </c>
      <c r="J295" s="40"/>
      <c r="K295" s="33" t="s">
        <v>465</v>
      </c>
      <c r="L295" s="80"/>
      <c r="M295" s="40">
        <f t="shared" ref="M295:M302" si="43">+F295*-1</f>
        <v>0</v>
      </c>
      <c r="N295" s="40">
        <f t="shared" ref="N295:N302" si="44">+O295-M295</f>
        <v>0</v>
      </c>
      <c r="O295" s="40">
        <f t="shared" ref="O295:O302" si="45">+H295*-1</f>
        <v>0</v>
      </c>
      <c r="P295" s="183" t="e">
        <f t="shared" si="35"/>
        <v>#DIV/0!</v>
      </c>
    </row>
    <row r="296" spans="1:16" hidden="1">
      <c r="A296" s="147"/>
      <c r="B296" s="147"/>
      <c r="C296" s="33" t="s">
        <v>229</v>
      </c>
      <c r="E296" s="33" t="s">
        <v>244</v>
      </c>
      <c r="J296" s="40"/>
      <c r="K296" s="33" t="s">
        <v>465</v>
      </c>
      <c r="L296" s="80"/>
      <c r="M296" s="40">
        <f t="shared" si="43"/>
        <v>0</v>
      </c>
      <c r="N296" s="40">
        <f t="shared" si="44"/>
        <v>0</v>
      </c>
      <c r="O296" s="40">
        <f t="shared" si="45"/>
        <v>0</v>
      </c>
      <c r="P296" s="183" t="e">
        <f t="shared" si="35"/>
        <v>#DIV/0!</v>
      </c>
    </row>
    <row r="297" spans="1:16" hidden="1">
      <c r="A297" s="147"/>
      <c r="B297" s="147"/>
      <c r="C297" s="33" t="s">
        <v>229</v>
      </c>
      <c r="E297" s="33" t="s">
        <v>244</v>
      </c>
      <c r="J297" s="40"/>
      <c r="K297" s="33" t="s">
        <v>465</v>
      </c>
      <c r="L297" s="80"/>
      <c r="M297" s="40">
        <f t="shared" si="43"/>
        <v>0</v>
      </c>
      <c r="N297" s="40">
        <f t="shared" si="44"/>
        <v>0</v>
      </c>
      <c r="O297" s="40">
        <f t="shared" si="45"/>
        <v>0</v>
      </c>
      <c r="P297" s="183" t="e">
        <f t="shared" si="35"/>
        <v>#DIV/0!</v>
      </c>
    </row>
    <row r="298" spans="1:16" hidden="1">
      <c r="A298" s="147"/>
      <c r="B298" s="147"/>
      <c r="C298" s="33" t="s">
        <v>229</v>
      </c>
      <c r="E298" s="33" t="s">
        <v>244</v>
      </c>
      <c r="J298" s="40"/>
      <c r="K298" s="33" t="s">
        <v>465</v>
      </c>
      <c r="L298" s="80"/>
      <c r="M298" s="40">
        <f t="shared" si="43"/>
        <v>0</v>
      </c>
      <c r="N298" s="40">
        <f t="shared" si="44"/>
        <v>0</v>
      </c>
      <c r="O298" s="40">
        <f t="shared" si="45"/>
        <v>0</v>
      </c>
      <c r="P298" s="183" t="e">
        <f t="shared" si="35"/>
        <v>#DIV/0!</v>
      </c>
    </row>
    <row r="299" spans="1:16" hidden="1">
      <c r="A299" s="147"/>
      <c r="B299" s="147"/>
      <c r="C299" s="33" t="s">
        <v>229</v>
      </c>
      <c r="E299" s="33" t="s">
        <v>244</v>
      </c>
      <c r="J299" s="40"/>
      <c r="K299" s="33" t="s">
        <v>465</v>
      </c>
      <c r="L299" s="80"/>
      <c r="M299" s="40">
        <f t="shared" si="43"/>
        <v>0</v>
      </c>
      <c r="N299" s="40">
        <f t="shared" si="44"/>
        <v>0</v>
      </c>
      <c r="O299" s="40">
        <f t="shared" si="45"/>
        <v>0</v>
      </c>
      <c r="P299" s="183" t="e">
        <f t="shared" si="35"/>
        <v>#DIV/0!</v>
      </c>
    </row>
    <row r="300" spans="1:16" hidden="1">
      <c r="A300" s="147"/>
      <c r="B300" s="147"/>
      <c r="C300" s="33" t="s">
        <v>229</v>
      </c>
      <c r="E300" s="33" t="s">
        <v>244</v>
      </c>
      <c r="J300" s="40"/>
      <c r="K300" s="33" t="s">
        <v>465</v>
      </c>
      <c r="L300" s="80"/>
      <c r="M300" s="40">
        <f t="shared" si="43"/>
        <v>0</v>
      </c>
      <c r="N300" s="40">
        <f t="shared" si="44"/>
        <v>0</v>
      </c>
      <c r="O300" s="40">
        <f t="shared" si="45"/>
        <v>0</v>
      </c>
      <c r="P300" s="183" t="e">
        <f t="shared" si="35"/>
        <v>#DIV/0!</v>
      </c>
    </row>
    <row r="301" spans="1:16" hidden="1">
      <c r="A301" s="147"/>
      <c r="B301" s="147"/>
      <c r="C301" s="33" t="s">
        <v>229</v>
      </c>
      <c r="E301" s="33" t="s">
        <v>244</v>
      </c>
      <c r="J301" s="40"/>
      <c r="K301" s="33" t="s">
        <v>465</v>
      </c>
      <c r="L301" s="80"/>
      <c r="M301" s="40">
        <f t="shared" si="43"/>
        <v>0</v>
      </c>
      <c r="N301" s="40">
        <f t="shared" si="44"/>
        <v>0</v>
      </c>
      <c r="O301" s="40">
        <f t="shared" si="45"/>
        <v>0</v>
      </c>
      <c r="P301" s="183" t="e">
        <f t="shared" si="35"/>
        <v>#DIV/0!</v>
      </c>
    </row>
    <row r="302" spans="1:16" hidden="1">
      <c r="A302" s="147"/>
      <c r="B302" s="147"/>
      <c r="C302" s="33" t="s">
        <v>229</v>
      </c>
      <c r="E302" s="33" t="s">
        <v>244</v>
      </c>
      <c r="J302" s="40"/>
      <c r="K302" s="33" t="s">
        <v>465</v>
      </c>
      <c r="L302" s="80"/>
      <c r="M302" s="40">
        <f t="shared" si="43"/>
        <v>0</v>
      </c>
      <c r="N302" s="40">
        <f t="shared" si="44"/>
        <v>0</v>
      </c>
      <c r="O302" s="40">
        <f t="shared" si="45"/>
        <v>0</v>
      </c>
      <c r="P302" s="183" t="e">
        <f t="shared" si="35"/>
        <v>#DIV/0!</v>
      </c>
    </row>
    <row r="303" spans="1:16" hidden="1">
      <c r="C303" s="33" t="s">
        <v>223</v>
      </c>
      <c r="E303" s="33" t="s">
        <v>239</v>
      </c>
      <c r="J303" s="40"/>
      <c r="K303" s="33" t="s">
        <v>465</v>
      </c>
      <c r="L303" s="80"/>
      <c r="M303" s="40">
        <f t="shared" si="33"/>
        <v>0</v>
      </c>
      <c r="N303" s="40">
        <f t="shared" si="39"/>
        <v>0</v>
      </c>
      <c r="O303" s="40">
        <f t="shared" si="34"/>
        <v>0</v>
      </c>
      <c r="P303" s="183" t="e">
        <f t="shared" si="35"/>
        <v>#DIV/0!</v>
      </c>
    </row>
    <row r="304" spans="1:16" hidden="1">
      <c r="A304" s="147"/>
      <c r="B304" s="147"/>
      <c r="C304" s="33" t="s">
        <v>223</v>
      </c>
      <c r="E304" s="33" t="s">
        <v>239</v>
      </c>
      <c r="J304" s="40"/>
      <c r="K304" s="33" t="s">
        <v>465</v>
      </c>
      <c r="L304" s="80"/>
      <c r="M304" s="40">
        <f t="shared" ref="M304:M311" si="46">+F304*-1</f>
        <v>0</v>
      </c>
      <c r="N304" s="40">
        <f t="shared" ref="N304:N311" si="47">+O304-M304</f>
        <v>0</v>
      </c>
      <c r="O304" s="40">
        <f t="shared" ref="O304:O311" si="48">+H304*-1</f>
        <v>0</v>
      </c>
      <c r="P304" s="183" t="e">
        <f t="shared" si="35"/>
        <v>#DIV/0!</v>
      </c>
    </row>
    <row r="305" spans="1:16" hidden="1">
      <c r="A305" s="147"/>
      <c r="B305" s="147"/>
      <c r="C305" s="33" t="s">
        <v>223</v>
      </c>
      <c r="E305" s="33" t="s">
        <v>239</v>
      </c>
      <c r="J305" s="40"/>
      <c r="K305" s="33" t="s">
        <v>465</v>
      </c>
      <c r="L305" s="80"/>
      <c r="M305" s="40">
        <f t="shared" si="46"/>
        <v>0</v>
      </c>
      <c r="N305" s="40">
        <f t="shared" si="47"/>
        <v>0</v>
      </c>
      <c r="O305" s="40">
        <f t="shared" si="48"/>
        <v>0</v>
      </c>
      <c r="P305" s="183" t="e">
        <f t="shared" si="35"/>
        <v>#DIV/0!</v>
      </c>
    </row>
    <row r="306" spans="1:16" hidden="1">
      <c r="A306" s="147"/>
      <c r="B306" s="147"/>
      <c r="C306" s="33" t="s">
        <v>223</v>
      </c>
      <c r="E306" s="33" t="s">
        <v>239</v>
      </c>
      <c r="J306" s="40"/>
      <c r="K306" s="33" t="s">
        <v>465</v>
      </c>
      <c r="L306" s="80"/>
      <c r="M306" s="40">
        <f t="shared" si="46"/>
        <v>0</v>
      </c>
      <c r="N306" s="40">
        <f t="shared" si="47"/>
        <v>0</v>
      </c>
      <c r="O306" s="40">
        <f t="shared" si="48"/>
        <v>0</v>
      </c>
      <c r="P306" s="183" t="e">
        <f t="shared" si="35"/>
        <v>#DIV/0!</v>
      </c>
    </row>
    <row r="307" spans="1:16" hidden="1">
      <c r="A307" s="147"/>
      <c r="B307" s="147"/>
      <c r="C307" s="33" t="s">
        <v>223</v>
      </c>
      <c r="E307" s="33" t="s">
        <v>239</v>
      </c>
      <c r="J307" s="40"/>
      <c r="K307" s="33" t="s">
        <v>465</v>
      </c>
      <c r="L307" s="80"/>
      <c r="M307" s="40">
        <f t="shared" si="46"/>
        <v>0</v>
      </c>
      <c r="N307" s="40">
        <f t="shared" si="47"/>
        <v>0</v>
      </c>
      <c r="O307" s="40">
        <f t="shared" si="48"/>
        <v>0</v>
      </c>
      <c r="P307" s="183" t="e">
        <f t="shared" si="35"/>
        <v>#DIV/0!</v>
      </c>
    </row>
    <row r="308" spans="1:16" hidden="1">
      <c r="A308" s="147"/>
      <c r="B308" s="147"/>
      <c r="C308" s="33" t="s">
        <v>223</v>
      </c>
      <c r="E308" s="33" t="s">
        <v>239</v>
      </c>
      <c r="J308" s="40"/>
      <c r="K308" s="33" t="s">
        <v>465</v>
      </c>
      <c r="L308" s="80"/>
      <c r="M308" s="40">
        <f t="shared" si="46"/>
        <v>0</v>
      </c>
      <c r="N308" s="40">
        <f t="shared" si="47"/>
        <v>0</v>
      </c>
      <c r="O308" s="40">
        <f t="shared" si="48"/>
        <v>0</v>
      </c>
      <c r="P308" s="183" t="e">
        <f t="shared" si="35"/>
        <v>#DIV/0!</v>
      </c>
    </row>
    <row r="309" spans="1:16" hidden="1">
      <c r="A309" s="147"/>
      <c r="B309" s="147"/>
      <c r="C309" s="33" t="s">
        <v>223</v>
      </c>
      <c r="E309" s="33" t="s">
        <v>239</v>
      </c>
      <c r="J309" s="40"/>
      <c r="K309" s="33" t="s">
        <v>465</v>
      </c>
      <c r="L309" s="80"/>
      <c r="M309" s="40">
        <f t="shared" si="46"/>
        <v>0</v>
      </c>
      <c r="N309" s="40">
        <f t="shared" si="47"/>
        <v>0</v>
      </c>
      <c r="O309" s="40">
        <f t="shared" si="48"/>
        <v>0</v>
      </c>
      <c r="P309" s="183" t="e">
        <f t="shared" si="35"/>
        <v>#DIV/0!</v>
      </c>
    </row>
    <row r="310" spans="1:16" hidden="1">
      <c r="A310" s="147"/>
      <c r="B310" s="147"/>
      <c r="C310" s="33" t="s">
        <v>223</v>
      </c>
      <c r="E310" s="33" t="s">
        <v>239</v>
      </c>
      <c r="J310" s="40"/>
      <c r="K310" s="33" t="s">
        <v>465</v>
      </c>
      <c r="L310" s="80"/>
      <c r="M310" s="40">
        <f t="shared" si="46"/>
        <v>0</v>
      </c>
      <c r="N310" s="40">
        <f t="shared" si="47"/>
        <v>0</v>
      </c>
      <c r="O310" s="40">
        <f t="shared" si="48"/>
        <v>0</v>
      </c>
      <c r="P310" s="183" t="e">
        <f t="shared" si="35"/>
        <v>#DIV/0!</v>
      </c>
    </row>
    <row r="311" spans="1:16" hidden="1">
      <c r="A311" s="147"/>
      <c r="B311" s="147"/>
      <c r="C311" s="33" t="s">
        <v>223</v>
      </c>
      <c r="E311" s="33" t="s">
        <v>239</v>
      </c>
      <c r="J311" s="40"/>
      <c r="K311" s="33" t="s">
        <v>465</v>
      </c>
      <c r="L311" s="80"/>
      <c r="M311" s="40">
        <f t="shared" si="46"/>
        <v>0</v>
      </c>
      <c r="N311" s="40">
        <f t="shared" si="47"/>
        <v>0</v>
      </c>
      <c r="O311" s="40">
        <f t="shared" si="48"/>
        <v>0</v>
      </c>
      <c r="P311" s="183" t="e">
        <f t="shared" si="35"/>
        <v>#DIV/0!</v>
      </c>
    </row>
    <row r="312" spans="1:16" ht="15" hidden="1" customHeight="1">
      <c r="C312" s="33" t="s">
        <v>224</v>
      </c>
      <c r="E312" s="33" t="s">
        <v>245</v>
      </c>
      <c r="J312" s="40"/>
      <c r="K312" s="33" t="s">
        <v>465</v>
      </c>
      <c r="L312" s="80"/>
      <c r="M312" s="40">
        <f t="shared" si="33"/>
        <v>0</v>
      </c>
      <c r="N312" s="40">
        <f t="shared" si="39"/>
        <v>0</v>
      </c>
      <c r="O312" s="40">
        <f t="shared" si="34"/>
        <v>0</v>
      </c>
      <c r="P312" s="183" t="e">
        <f t="shared" si="35"/>
        <v>#DIV/0!</v>
      </c>
    </row>
    <row r="313" spans="1:16" ht="15" hidden="1" customHeight="1">
      <c r="A313" s="147"/>
      <c r="B313" s="147"/>
      <c r="C313" s="33" t="s">
        <v>224</v>
      </c>
      <c r="E313" s="33" t="s">
        <v>245</v>
      </c>
      <c r="J313" s="40"/>
      <c r="K313" s="33" t="s">
        <v>465</v>
      </c>
      <c r="L313" s="80"/>
      <c r="M313" s="40">
        <f t="shared" ref="M313:M317" si="49">+F313*-1</f>
        <v>0</v>
      </c>
      <c r="N313" s="40">
        <f t="shared" ref="N313:N317" si="50">+O313-M313</f>
        <v>0</v>
      </c>
      <c r="O313" s="40">
        <f t="shared" ref="O313:O317" si="51">+H313*-1</f>
        <v>0</v>
      </c>
      <c r="P313" s="183" t="e">
        <f t="shared" si="35"/>
        <v>#DIV/0!</v>
      </c>
    </row>
    <row r="314" spans="1:16" ht="15" hidden="1" customHeight="1">
      <c r="A314" s="147"/>
      <c r="B314" s="147"/>
      <c r="C314" s="33" t="s">
        <v>224</v>
      </c>
      <c r="E314" s="33" t="s">
        <v>245</v>
      </c>
      <c r="J314" s="40"/>
      <c r="K314" s="33" t="s">
        <v>465</v>
      </c>
      <c r="L314" s="80"/>
      <c r="M314" s="40">
        <f t="shared" si="49"/>
        <v>0</v>
      </c>
      <c r="N314" s="40">
        <f t="shared" si="50"/>
        <v>0</v>
      </c>
      <c r="O314" s="40">
        <f t="shared" si="51"/>
        <v>0</v>
      </c>
      <c r="P314" s="183" t="e">
        <f t="shared" si="35"/>
        <v>#DIV/0!</v>
      </c>
    </row>
    <row r="315" spans="1:16" ht="15" hidden="1" customHeight="1">
      <c r="A315" s="147"/>
      <c r="B315" s="147"/>
      <c r="C315" s="33" t="s">
        <v>224</v>
      </c>
      <c r="E315" s="33" t="s">
        <v>245</v>
      </c>
      <c r="J315" s="40"/>
      <c r="K315" s="33" t="s">
        <v>465</v>
      </c>
      <c r="L315" s="80"/>
      <c r="M315" s="40">
        <f t="shared" si="49"/>
        <v>0</v>
      </c>
      <c r="N315" s="40">
        <f t="shared" si="50"/>
        <v>0</v>
      </c>
      <c r="O315" s="40">
        <f t="shared" si="51"/>
        <v>0</v>
      </c>
      <c r="P315" s="183" t="e">
        <f t="shared" si="35"/>
        <v>#DIV/0!</v>
      </c>
    </row>
    <row r="316" spans="1:16" ht="15" hidden="1" customHeight="1">
      <c r="A316" s="147"/>
      <c r="B316" s="147"/>
      <c r="C316" s="33" t="s">
        <v>224</v>
      </c>
      <c r="E316" s="33" t="s">
        <v>245</v>
      </c>
      <c r="J316" s="40"/>
      <c r="K316" s="33" t="s">
        <v>465</v>
      </c>
      <c r="L316" s="80"/>
      <c r="M316" s="40">
        <f t="shared" si="49"/>
        <v>0</v>
      </c>
      <c r="N316" s="40">
        <f t="shared" si="50"/>
        <v>0</v>
      </c>
      <c r="O316" s="40">
        <f t="shared" si="51"/>
        <v>0</v>
      </c>
      <c r="P316" s="183" t="e">
        <f t="shared" si="35"/>
        <v>#DIV/0!</v>
      </c>
    </row>
    <row r="317" spans="1:16" ht="15" hidden="1" customHeight="1">
      <c r="A317" s="147"/>
      <c r="B317" s="147"/>
      <c r="C317" s="33" t="s">
        <v>224</v>
      </c>
      <c r="E317" s="33" t="s">
        <v>245</v>
      </c>
      <c r="J317" s="40"/>
      <c r="K317" s="33" t="s">
        <v>465</v>
      </c>
      <c r="L317" s="80"/>
      <c r="M317" s="40">
        <f t="shared" si="49"/>
        <v>0</v>
      </c>
      <c r="N317" s="40">
        <f t="shared" si="50"/>
        <v>0</v>
      </c>
      <c r="O317" s="40">
        <f t="shared" si="51"/>
        <v>0</v>
      </c>
      <c r="P317" s="183" t="e">
        <f t="shared" si="35"/>
        <v>#DIV/0!</v>
      </c>
    </row>
    <row r="318" spans="1:16" hidden="1">
      <c r="C318" s="33" t="s">
        <v>225</v>
      </c>
      <c r="E318" s="33" t="s">
        <v>242</v>
      </c>
      <c r="J318" s="40"/>
      <c r="K318" s="33" t="s">
        <v>465</v>
      </c>
      <c r="L318" s="80"/>
      <c r="M318" s="40">
        <f t="shared" si="33"/>
        <v>0</v>
      </c>
      <c r="N318" s="40">
        <f t="shared" si="39"/>
        <v>0</v>
      </c>
      <c r="O318" s="40">
        <f t="shared" si="34"/>
        <v>0</v>
      </c>
      <c r="P318" s="183" t="e">
        <f t="shared" si="35"/>
        <v>#DIV/0!</v>
      </c>
    </row>
    <row r="319" spans="1:16" hidden="1">
      <c r="A319" s="147"/>
      <c r="B319" s="147"/>
      <c r="C319" s="33" t="s">
        <v>225</v>
      </c>
      <c r="E319" s="33" t="s">
        <v>242</v>
      </c>
      <c r="J319" s="40"/>
      <c r="K319" s="33" t="s">
        <v>465</v>
      </c>
      <c r="L319" s="80"/>
      <c r="M319" s="40">
        <f t="shared" ref="M319:M322" si="52">+F319*-1</f>
        <v>0</v>
      </c>
      <c r="N319" s="40">
        <f t="shared" ref="N319:N322" si="53">+O319-M319</f>
        <v>0</v>
      </c>
      <c r="O319" s="40">
        <f t="shared" ref="O319:O322" si="54">+H319*-1</f>
        <v>0</v>
      </c>
      <c r="P319" s="183" t="e">
        <f t="shared" si="35"/>
        <v>#DIV/0!</v>
      </c>
    </row>
    <row r="320" spans="1:16" hidden="1">
      <c r="A320" s="147"/>
      <c r="B320" s="147"/>
      <c r="C320" s="33" t="s">
        <v>225</v>
      </c>
      <c r="E320" s="33" t="s">
        <v>242</v>
      </c>
      <c r="J320" s="40"/>
      <c r="K320" s="33" t="s">
        <v>465</v>
      </c>
      <c r="L320" s="80"/>
      <c r="M320" s="40">
        <f t="shared" si="52"/>
        <v>0</v>
      </c>
      <c r="N320" s="40">
        <f t="shared" si="53"/>
        <v>0</v>
      </c>
      <c r="O320" s="40">
        <f t="shared" si="54"/>
        <v>0</v>
      </c>
      <c r="P320" s="183" t="e">
        <f t="shared" si="35"/>
        <v>#DIV/0!</v>
      </c>
    </row>
    <row r="321" spans="1:16" hidden="1">
      <c r="A321" s="147"/>
      <c r="B321" s="147"/>
      <c r="C321" s="33" t="s">
        <v>225</v>
      </c>
      <c r="E321" s="33" t="s">
        <v>242</v>
      </c>
      <c r="J321" s="40"/>
      <c r="K321" s="33" t="s">
        <v>465</v>
      </c>
      <c r="L321" s="80"/>
      <c r="M321" s="40">
        <f t="shared" si="52"/>
        <v>0</v>
      </c>
      <c r="N321" s="40">
        <f t="shared" si="53"/>
        <v>0</v>
      </c>
      <c r="O321" s="40">
        <f t="shared" si="54"/>
        <v>0</v>
      </c>
      <c r="P321" s="183" t="e">
        <f t="shared" si="35"/>
        <v>#DIV/0!</v>
      </c>
    </row>
    <row r="322" spans="1:16" hidden="1">
      <c r="A322" s="147"/>
      <c r="B322" s="147"/>
      <c r="C322" s="33" t="s">
        <v>225</v>
      </c>
      <c r="E322" s="33" t="s">
        <v>242</v>
      </c>
      <c r="J322" s="40"/>
      <c r="K322" s="33" t="s">
        <v>465</v>
      </c>
      <c r="L322" s="80"/>
      <c r="M322" s="40">
        <f t="shared" si="52"/>
        <v>0</v>
      </c>
      <c r="N322" s="40">
        <f t="shared" si="53"/>
        <v>0</v>
      </c>
      <c r="O322" s="40">
        <f t="shared" si="54"/>
        <v>0</v>
      </c>
      <c r="P322" s="183" t="e">
        <f t="shared" si="35"/>
        <v>#DIV/0!</v>
      </c>
    </row>
    <row r="323" spans="1:16" hidden="1">
      <c r="C323" s="33" t="s">
        <v>226</v>
      </c>
      <c r="E323" s="33" t="s">
        <v>243</v>
      </c>
      <c r="J323" s="40"/>
      <c r="K323" s="33" t="s">
        <v>465</v>
      </c>
      <c r="L323" s="80"/>
      <c r="M323" s="40">
        <f t="shared" si="33"/>
        <v>0</v>
      </c>
      <c r="N323" s="40">
        <f t="shared" si="39"/>
        <v>0</v>
      </c>
      <c r="O323" s="40">
        <f t="shared" si="34"/>
        <v>0</v>
      </c>
      <c r="P323" s="183" t="e">
        <f t="shared" si="35"/>
        <v>#DIV/0!</v>
      </c>
    </row>
    <row r="324" spans="1:16" hidden="1">
      <c r="A324" s="147"/>
      <c r="B324" s="147"/>
      <c r="C324" s="33" t="s">
        <v>226</v>
      </c>
      <c r="E324" s="33" t="s">
        <v>243</v>
      </c>
      <c r="J324" s="40"/>
      <c r="K324" s="33" t="s">
        <v>465</v>
      </c>
      <c r="L324" s="80"/>
      <c r="M324" s="40">
        <f t="shared" ref="M324:M330" si="55">+F324*-1</f>
        <v>0</v>
      </c>
      <c r="N324" s="40">
        <f t="shared" ref="N324:N330" si="56">+O324-M324</f>
        <v>0</v>
      </c>
      <c r="O324" s="40">
        <f t="shared" ref="O324:O330" si="57">+H324*-1</f>
        <v>0</v>
      </c>
      <c r="P324" s="183" t="e">
        <f t="shared" si="35"/>
        <v>#DIV/0!</v>
      </c>
    </row>
    <row r="325" spans="1:16" hidden="1">
      <c r="A325" s="147"/>
      <c r="B325" s="147"/>
      <c r="C325" s="33" t="s">
        <v>226</v>
      </c>
      <c r="E325" s="33" t="s">
        <v>243</v>
      </c>
      <c r="J325" s="40"/>
      <c r="K325" s="33" t="s">
        <v>465</v>
      </c>
      <c r="L325" s="80"/>
      <c r="M325" s="40">
        <f t="shared" si="55"/>
        <v>0</v>
      </c>
      <c r="N325" s="40">
        <f t="shared" si="56"/>
        <v>0</v>
      </c>
      <c r="O325" s="40">
        <f t="shared" si="57"/>
        <v>0</v>
      </c>
      <c r="P325" s="183" t="e">
        <f t="shared" si="35"/>
        <v>#DIV/0!</v>
      </c>
    </row>
    <row r="326" spans="1:16" hidden="1">
      <c r="A326" s="147"/>
      <c r="B326" s="147"/>
      <c r="C326" s="33" t="s">
        <v>226</v>
      </c>
      <c r="E326" s="33" t="s">
        <v>243</v>
      </c>
      <c r="J326" s="40"/>
      <c r="K326" s="33" t="s">
        <v>465</v>
      </c>
      <c r="L326" s="80"/>
      <c r="M326" s="40">
        <f t="shared" si="55"/>
        <v>0</v>
      </c>
      <c r="N326" s="40">
        <f t="shared" si="56"/>
        <v>0</v>
      </c>
      <c r="O326" s="40">
        <f t="shared" si="57"/>
        <v>0</v>
      </c>
      <c r="P326" s="183" t="e">
        <f t="shared" si="35"/>
        <v>#DIV/0!</v>
      </c>
    </row>
    <row r="327" spans="1:16" hidden="1">
      <c r="A327" s="147"/>
      <c r="B327" s="147"/>
      <c r="C327" s="33" t="s">
        <v>226</v>
      </c>
      <c r="E327" s="33" t="s">
        <v>243</v>
      </c>
      <c r="J327" s="40"/>
      <c r="K327" s="33" t="s">
        <v>465</v>
      </c>
      <c r="L327" s="80"/>
      <c r="M327" s="40">
        <f t="shared" si="55"/>
        <v>0</v>
      </c>
      <c r="N327" s="40">
        <f t="shared" si="56"/>
        <v>0</v>
      </c>
      <c r="O327" s="40">
        <f t="shared" si="57"/>
        <v>0</v>
      </c>
      <c r="P327" s="183" t="e">
        <f t="shared" si="35"/>
        <v>#DIV/0!</v>
      </c>
    </row>
    <row r="328" spans="1:16" hidden="1">
      <c r="A328" s="147"/>
      <c r="B328" s="147"/>
      <c r="C328" s="33" t="s">
        <v>226</v>
      </c>
      <c r="E328" s="33" t="s">
        <v>243</v>
      </c>
      <c r="J328" s="40"/>
      <c r="K328" s="33" t="s">
        <v>465</v>
      </c>
      <c r="L328" s="80"/>
      <c r="M328" s="40">
        <f t="shared" si="55"/>
        <v>0</v>
      </c>
      <c r="N328" s="40">
        <f t="shared" si="56"/>
        <v>0</v>
      </c>
      <c r="O328" s="40">
        <f t="shared" si="57"/>
        <v>0</v>
      </c>
      <c r="P328" s="183" t="e">
        <f t="shared" si="35"/>
        <v>#DIV/0!</v>
      </c>
    </row>
    <row r="329" spans="1:16" hidden="1">
      <c r="A329" s="147"/>
      <c r="B329" s="147"/>
      <c r="C329" s="33" t="s">
        <v>226</v>
      </c>
      <c r="E329" s="33" t="s">
        <v>243</v>
      </c>
      <c r="J329" s="40"/>
      <c r="K329" s="33" t="s">
        <v>465</v>
      </c>
      <c r="L329" s="80"/>
      <c r="M329" s="40">
        <f t="shared" si="55"/>
        <v>0</v>
      </c>
      <c r="N329" s="40">
        <f t="shared" si="56"/>
        <v>0</v>
      </c>
      <c r="O329" s="40">
        <f t="shared" si="57"/>
        <v>0</v>
      </c>
      <c r="P329" s="183" t="e">
        <f t="shared" si="35"/>
        <v>#DIV/0!</v>
      </c>
    </row>
    <row r="330" spans="1:16" hidden="1">
      <c r="A330" s="147"/>
      <c r="B330" s="147"/>
      <c r="C330" s="33" t="s">
        <v>226</v>
      </c>
      <c r="E330" s="33" t="s">
        <v>243</v>
      </c>
      <c r="J330" s="40"/>
      <c r="K330" s="33" t="s">
        <v>465</v>
      </c>
      <c r="L330" s="80"/>
      <c r="M330" s="40">
        <f t="shared" si="55"/>
        <v>0</v>
      </c>
      <c r="N330" s="40">
        <f t="shared" si="56"/>
        <v>0</v>
      </c>
      <c r="O330" s="40">
        <f t="shared" si="57"/>
        <v>0</v>
      </c>
      <c r="P330" s="183" t="e">
        <f t="shared" si="35"/>
        <v>#DIV/0!</v>
      </c>
    </row>
    <row r="331" spans="1:16" hidden="1">
      <c r="C331" s="33" t="s">
        <v>227</v>
      </c>
      <c r="E331" s="33" t="s">
        <v>246</v>
      </c>
      <c r="J331" s="40"/>
      <c r="K331" s="33" t="s">
        <v>465</v>
      </c>
      <c r="L331" s="80"/>
      <c r="M331" s="40">
        <f t="shared" si="33"/>
        <v>0</v>
      </c>
      <c r="N331" s="40">
        <f t="shared" si="39"/>
        <v>0</v>
      </c>
      <c r="O331" s="40">
        <f t="shared" si="34"/>
        <v>0</v>
      </c>
      <c r="P331" s="183" t="e">
        <f t="shared" si="35"/>
        <v>#DIV/0!</v>
      </c>
    </row>
    <row r="332" spans="1:16" hidden="1">
      <c r="A332" s="147"/>
      <c r="B332" s="147"/>
      <c r="C332" s="33" t="s">
        <v>227</v>
      </c>
      <c r="E332" s="33" t="s">
        <v>246</v>
      </c>
      <c r="J332" s="40"/>
      <c r="K332" s="33" t="s">
        <v>465</v>
      </c>
      <c r="L332" s="80"/>
      <c r="M332" s="40">
        <f t="shared" ref="M332:M338" si="58">+F332*-1</f>
        <v>0</v>
      </c>
      <c r="N332" s="40">
        <f t="shared" ref="N332:N338" si="59">+O332-M332</f>
        <v>0</v>
      </c>
      <c r="O332" s="40">
        <f t="shared" ref="O332:O338" si="60">+H332*-1</f>
        <v>0</v>
      </c>
      <c r="P332" s="183" t="e">
        <f t="shared" si="35"/>
        <v>#DIV/0!</v>
      </c>
    </row>
    <row r="333" spans="1:16" hidden="1">
      <c r="A333" s="147"/>
      <c r="B333" s="147"/>
      <c r="C333" s="33" t="s">
        <v>227</v>
      </c>
      <c r="E333" s="33" t="s">
        <v>246</v>
      </c>
      <c r="J333" s="40"/>
      <c r="K333" s="33" t="s">
        <v>465</v>
      </c>
      <c r="L333" s="80"/>
      <c r="M333" s="40">
        <f t="shared" si="58"/>
        <v>0</v>
      </c>
      <c r="N333" s="40">
        <f t="shared" si="59"/>
        <v>0</v>
      </c>
      <c r="O333" s="40">
        <f t="shared" si="60"/>
        <v>0</v>
      </c>
      <c r="P333" s="183" t="e">
        <f t="shared" si="35"/>
        <v>#DIV/0!</v>
      </c>
    </row>
    <row r="334" spans="1:16" hidden="1">
      <c r="A334" s="147"/>
      <c r="B334" s="147"/>
      <c r="C334" s="33" t="s">
        <v>227</v>
      </c>
      <c r="E334" s="33" t="s">
        <v>246</v>
      </c>
      <c r="J334" s="40"/>
      <c r="K334" s="33" t="s">
        <v>465</v>
      </c>
      <c r="L334" s="80"/>
      <c r="M334" s="40">
        <f t="shared" si="58"/>
        <v>0</v>
      </c>
      <c r="N334" s="40">
        <f t="shared" si="59"/>
        <v>0</v>
      </c>
      <c r="O334" s="40">
        <f t="shared" si="60"/>
        <v>0</v>
      </c>
      <c r="P334" s="183" t="e">
        <f t="shared" si="35"/>
        <v>#DIV/0!</v>
      </c>
    </row>
    <row r="335" spans="1:16" hidden="1">
      <c r="A335" s="147"/>
      <c r="B335" s="147"/>
      <c r="C335" s="33" t="s">
        <v>227</v>
      </c>
      <c r="E335" s="33" t="s">
        <v>246</v>
      </c>
      <c r="J335" s="40"/>
      <c r="K335" s="33" t="s">
        <v>465</v>
      </c>
      <c r="L335" s="80"/>
      <c r="M335" s="40">
        <f t="shared" si="58"/>
        <v>0</v>
      </c>
      <c r="N335" s="40">
        <f t="shared" si="59"/>
        <v>0</v>
      </c>
      <c r="O335" s="40">
        <f t="shared" si="60"/>
        <v>0</v>
      </c>
      <c r="P335" s="183" t="e">
        <f t="shared" si="35"/>
        <v>#DIV/0!</v>
      </c>
    </row>
    <row r="336" spans="1:16" hidden="1">
      <c r="A336" s="147"/>
      <c r="B336" s="147"/>
      <c r="C336" s="33" t="s">
        <v>227</v>
      </c>
      <c r="E336" s="33" t="s">
        <v>246</v>
      </c>
      <c r="J336" s="40"/>
      <c r="K336" s="33" t="s">
        <v>465</v>
      </c>
      <c r="L336" s="80"/>
      <c r="M336" s="40">
        <f t="shared" si="58"/>
        <v>0</v>
      </c>
      <c r="N336" s="40">
        <f t="shared" si="59"/>
        <v>0</v>
      </c>
      <c r="O336" s="40">
        <f t="shared" si="60"/>
        <v>0</v>
      </c>
      <c r="P336" s="183" t="e">
        <f t="shared" si="35"/>
        <v>#DIV/0!</v>
      </c>
    </row>
    <row r="337" spans="1:16" hidden="1">
      <c r="A337" s="147"/>
      <c r="B337" s="147"/>
      <c r="C337" s="33" t="s">
        <v>227</v>
      </c>
      <c r="E337" s="33" t="s">
        <v>246</v>
      </c>
      <c r="J337" s="40"/>
      <c r="K337" s="33" t="s">
        <v>465</v>
      </c>
      <c r="L337" s="80"/>
      <c r="M337" s="40">
        <f t="shared" si="58"/>
        <v>0</v>
      </c>
      <c r="N337" s="40">
        <f t="shared" si="59"/>
        <v>0</v>
      </c>
      <c r="O337" s="40">
        <f t="shared" si="60"/>
        <v>0</v>
      </c>
      <c r="P337" s="183" t="e">
        <f t="shared" si="35"/>
        <v>#DIV/0!</v>
      </c>
    </row>
    <row r="338" spans="1:16" hidden="1">
      <c r="A338" s="147"/>
      <c r="B338" s="147"/>
      <c r="C338" s="33" t="s">
        <v>227</v>
      </c>
      <c r="E338" s="33" t="s">
        <v>246</v>
      </c>
      <c r="J338" s="40"/>
      <c r="K338" s="33" t="s">
        <v>465</v>
      </c>
      <c r="L338" s="80"/>
      <c r="M338" s="40">
        <f t="shared" si="58"/>
        <v>0</v>
      </c>
      <c r="N338" s="40">
        <f t="shared" si="59"/>
        <v>0</v>
      </c>
      <c r="O338" s="40">
        <f t="shared" si="60"/>
        <v>0</v>
      </c>
      <c r="P338" s="183" t="e">
        <f t="shared" si="35"/>
        <v>#DIV/0!</v>
      </c>
    </row>
    <row r="339" spans="1:16" ht="15" hidden="1" customHeight="1">
      <c r="C339" s="33" t="s">
        <v>228</v>
      </c>
      <c r="E339" s="33" t="s">
        <v>247</v>
      </c>
      <c r="J339" s="40"/>
      <c r="K339" s="33" t="s">
        <v>465</v>
      </c>
      <c r="L339" s="80"/>
      <c r="M339" s="40">
        <f t="shared" si="33"/>
        <v>0</v>
      </c>
      <c r="N339" s="40">
        <f t="shared" si="39"/>
        <v>0</v>
      </c>
      <c r="O339" s="40">
        <f t="shared" si="34"/>
        <v>0</v>
      </c>
      <c r="P339" s="183" t="e">
        <f t="shared" si="35"/>
        <v>#DIV/0!</v>
      </c>
    </row>
    <row r="340" spans="1:16" ht="15" hidden="1" customHeight="1">
      <c r="A340" s="147"/>
      <c r="B340" s="147"/>
      <c r="C340" s="33" t="s">
        <v>228</v>
      </c>
      <c r="E340" s="33" t="s">
        <v>247</v>
      </c>
      <c r="J340" s="40"/>
      <c r="K340" s="33" t="s">
        <v>465</v>
      </c>
      <c r="L340" s="80"/>
      <c r="M340" s="40">
        <f t="shared" ref="M340:M346" si="61">+F340*-1</f>
        <v>0</v>
      </c>
      <c r="N340" s="40">
        <f t="shared" ref="N340:N346" si="62">+O340-M340</f>
        <v>0</v>
      </c>
      <c r="O340" s="40">
        <f t="shared" ref="O340:O346" si="63">+H340*-1</f>
        <v>0</v>
      </c>
      <c r="P340" s="183" t="e">
        <f t="shared" si="35"/>
        <v>#DIV/0!</v>
      </c>
    </row>
    <row r="341" spans="1:16" ht="15" hidden="1" customHeight="1">
      <c r="A341" s="147"/>
      <c r="B341" s="147"/>
      <c r="C341" s="33" t="s">
        <v>228</v>
      </c>
      <c r="E341" s="33" t="s">
        <v>247</v>
      </c>
      <c r="J341" s="40"/>
      <c r="K341" s="33" t="s">
        <v>465</v>
      </c>
      <c r="L341" s="80"/>
      <c r="M341" s="40">
        <f t="shared" si="61"/>
        <v>0</v>
      </c>
      <c r="N341" s="40">
        <f t="shared" si="62"/>
        <v>0</v>
      </c>
      <c r="O341" s="40">
        <f t="shared" si="63"/>
        <v>0</v>
      </c>
      <c r="P341" s="183" t="e">
        <f t="shared" si="35"/>
        <v>#DIV/0!</v>
      </c>
    </row>
    <row r="342" spans="1:16" ht="15" hidden="1" customHeight="1">
      <c r="A342" s="147"/>
      <c r="B342" s="147"/>
      <c r="C342" s="33" t="s">
        <v>228</v>
      </c>
      <c r="E342" s="33" t="s">
        <v>247</v>
      </c>
      <c r="J342" s="40"/>
      <c r="K342" s="33" t="s">
        <v>465</v>
      </c>
      <c r="L342" s="80"/>
      <c r="M342" s="40">
        <f t="shared" si="61"/>
        <v>0</v>
      </c>
      <c r="N342" s="40">
        <f t="shared" si="62"/>
        <v>0</v>
      </c>
      <c r="O342" s="40">
        <f t="shared" si="63"/>
        <v>0</v>
      </c>
      <c r="P342" s="183" t="e">
        <f t="shared" si="35"/>
        <v>#DIV/0!</v>
      </c>
    </row>
    <row r="343" spans="1:16" ht="15" hidden="1" customHeight="1">
      <c r="A343" s="147"/>
      <c r="B343" s="147"/>
      <c r="C343" s="33" t="s">
        <v>228</v>
      </c>
      <c r="E343" s="33" t="s">
        <v>247</v>
      </c>
      <c r="J343" s="40"/>
      <c r="K343" s="33" t="s">
        <v>465</v>
      </c>
      <c r="L343" s="80"/>
      <c r="M343" s="40">
        <f t="shared" si="61"/>
        <v>0</v>
      </c>
      <c r="N343" s="40">
        <f t="shared" si="62"/>
        <v>0</v>
      </c>
      <c r="O343" s="40">
        <f t="shared" si="63"/>
        <v>0</v>
      </c>
      <c r="P343" s="183" t="e">
        <f t="shared" si="35"/>
        <v>#DIV/0!</v>
      </c>
    </row>
    <row r="344" spans="1:16" ht="15" hidden="1" customHeight="1">
      <c r="A344" s="147"/>
      <c r="B344" s="147"/>
      <c r="C344" s="33" t="s">
        <v>228</v>
      </c>
      <c r="E344" s="33" t="s">
        <v>247</v>
      </c>
      <c r="J344" s="40"/>
      <c r="K344" s="33" t="s">
        <v>465</v>
      </c>
      <c r="L344" s="80"/>
      <c r="M344" s="40">
        <f t="shared" si="61"/>
        <v>0</v>
      </c>
      <c r="N344" s="40">
        <f t="shared" si="62"/>
        <v>0</v>
      </c>
      <c r="O344" s="40">
        <f t="shared" si="63"/>
        <v>0</v>
      </c>
      <c r="P344" s="183" t="e">
        <f t="shared" si="35"/>
        <v>#DIV/0!</v>
      </c>
    </row>
    <row r="345" spans="1:16" ht="15" hidden="1" customHeight="1">
      <c r="A345" s="147"/>
      <c r="B345" s="147"/>
      <c r="C345" s="33" t="s">
        <v>228</v>
      </c>
      <c r="E345" s="33" t="s">
        <v>247</v>
      </c>
      <c r="J345" s="40"/>
      <c r="K345" s="33" t="s">
        <v>465</v>
      </c>
      <c r="L345" s="80"/>
      <c r="M345" s="40">
        <f t="shared" si="61"/>
        <v>0</v>
      </c>
      <c r="N345" s="40">
        <f t="shared" si="62"/>
        <v>0</v>
      </c>
      <c r="O345" s="40">
        <f t="shared" si="63"/>
        <v>0</v>
      </c>
      <c r="P345" s="183" t="e">
        <f t="shared" ref="P345:P348" si="64">+O345/$O$7</f>
        <v>#DIV/0!</v>
      </c>
    </row>
    <row r="346" spans="1:16" ht="15" hidden="1" customHeight="1">
      <c r="A346" s="147"/>
      <c r="B346" s="147"/>
      <c r="C346" s="33" t="s">
        <v>228</v>
      </c>
      <c r="E346" s="33" t="s">
        <v>247</v>
      </c>
      <c r="J346" s="40"/>
      <c r="K346" s="33" t="s">
        <v>465</v>
      </c>
      <c r="L346" s="80"/>
      <c r="M346" s="40">
        <f t="shared" si="61"/>
        <v>0</v>
      </c>
      <c r="N346" s="40">
        <f t="shared" si="62"/>
        <v>0</v>
      </c>
      <c r="O346" s="40">
        <f t="shared" si="63"/>
        <v>0</v>
      </c>
      <c r="P346" s="183" t="e">
        <f t="shared" si="64"/>
        <v>#DIV/0!</v>
      </c>
    </row>
    <row r="347" spans="1:16">
      <c r="J347" s="40"/>
      <c r="L347" s="80"/>
      <c r="M347" s="41">
        <f>SUM(M281:M339)</f>
        <v>0</v>
      </c>
      <c r="N347" s="41">
        <f>SUM(N281:N346)</f>
        <v>0</v>
      </c>
      <c r="O347" s="41">
        <f>SUM(O281:O346)</f>
        <v>0</v>
      </c>
      <c r="P347" s="184" t="e">
        <f t="shared" si="64"/>
        <v>#DIV/0!</v>
      </c>
    </row>
    <row r="348" spans="1:16" ht="24" customHeight="1">
      <c r="A348" s="69"/>
      <c r="B348" s="69"/>
      <c r="C348" s="69"/>
      <c r="D348" s="69"/>
      <c r="E348" s="39" t="s">
        <v>292</v>
      </c>
      <c r="F348" s="70"/>
      <c r="G348" s="70"/>
      <c r="H348" s="70"/>
      <c r="I348" s="69"/>
      <c r="J348" s="82"/>
      <c r="K348" s="69"/>
      <c r="L348" s="80"/>
      <c r="M348" s="43">
        <f>+M279+M347</f>
        <v>0</v>
      </c>
      <c r="N348" s="43">
        <f t="shared" ref="N348:O348" si="65">+N279+N347</f>
        <v>0</v>
      </c>
      <c r="O348" s="43">
        <f t="shared" si="65"/>
        <v>0</v>
      </c>
      <c r="P348" s="183" t="e">
        <f t="shared" si="64"/>
        <v>#DIV/0!</v>
      </c>
    </row>
    <row r="349" spans="1:16" ht="15.75" hidden="1" customHeight="1">
      <c r="C349" s="77" t="s">
        <v>346</v>
      </c>
      <c r="D349" s="77"/>
      <c r="E349" s="33" t="s">
        <v>347</v>
      </c>
      <c r="F349" s="78"/>
      <c r="G349" s="78"/>
      <c r="H349" s="78"/>
      <c r="J349" s="40"/>
      <c r="K349" s="40"/>
      <c r="L349" s="80"/>
      <c r="M349" s="86">
        <f t="shared" ref="M349" si="66">+F349</f>
        <v>0</v>
      </c>
      <c r="N349" s="86">
        <f t="shared" ref="N349" si="67">+O349-M349</f>
        <v>0</v>
      </c>
      <c r="O349" s="86">
        <f t="shared" ref="O349" si="68">+H349</f>
        <v>0</v>
      </c>
    </row>
    <row r="350" spans="1:16" hidden="1">
      <c r="A350" s="69"/>
      <c r="B350" s="69"/>
      <c r="C350" s="69"/>
      <c r="D350" s="69"/>
      <c r="E350" s="33" t="s">
        <v>363</v>
      </c>
      <c r="F350" s="70"/>
      <c r="G350" s="70"/>
      <c r="H350" s="70"/>
      <c r="I350" s="69"/>
      <c r="J350" s="82"/>
      <c r="K350" s="69"/>
      <c r="L350" s="80"/>
      <c r="M350" s="87"/>
      <c r="N350" s="88"/>
      <c r="O350" s="88"/>
    </row>
    <row r="351" spans="1:16">
      <c r="E351" s="69" t="s">
        <v>291</v>
      </c>
      <c r="J351" s="40"/>
      <c r="L351" s="80"/>
      <c r="M351" s="43">
        <f>+M349+M350</f>
        <v>0</v>
      </c>
      <c r="N351" s="79">
        <f>+N349+N350</f>
        <v>0</v>
      </c>
      <c r="O351" s="79">
        <f>+O349+O350</f>
        <v>0</v>
      </c>
      <c r="P351" s="183" t="e">
        <f t="shared" ref="P351:P352" si="69">+O351/$O$7</f>
        <v>#DIV/0!</v>
      </c>
    </row>
    <row r="352" spans="1:16" ht="25.5" customHeight="1" thickBot="1">
      <c r="E352" s="39" t="s">
        <v>249</v>
      </c>
      <c r="F352" s="44"/>
      <c r="G352" s="44"/>
      <c r="H352" s="44"/>
      <c r="I352" s="39"/>
      <c r="J352" s="83"/>
      <c r="K352" s="39"/>
      <c r="L352" s="84"/>
      <c r="M352" s="45">
        <f>+M348-M351</f>
        <v>0</v>
      </c>
      <c r="N352" s="45">
        <f>+N348-N351</f>
        <v>0</v>
      </c>
      <c r="O352" s="45">
        <f>+O348-O351</f>
        <v>0</v>
      </c>
      <c r="P352" s="185" t="e">
        <f t="shared" si="69"/>
        <v>#DIV/0!</v>
      </c>
    </row>
    <row r="353" ht="15.75" thickTop="1"/>
  </sheetData>
  <pageMargins left="0.7" right="0.7" top="0.75" bottom="0.75" header="0.3" footer="0.3"/>
  <pageSetup scale="85"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election activeCell="E9" sqref="E9"/>
    </sheetView>
  </sheetViews>
  <sheetFormatPr defaultRowHeight="11.25"/>
  <cols>
    <col min="1" max="2" width="2.7109375" style="90" customWidth="1"/>
    <col min="3" max="3" width="45.5703125" style="90" customWidth="1"/>
    <col min="4" max="4" width="15.85546875" style="90" hidden="1" customWidth="1"/>
    <col min="5" max="5" width="14.140625" style="91" customWidth="1"/>
    <col min="6" max="6" width="2.7109375" style="91" customWidth="1"/>
    <col min="7" max="7" width="13.7109375" style="91" hidden="1" customWidth="1"/>
    <col min="8" max="8" width="9.5703125" style="90" bestFit="1" customWidth="1"/>
    <col min="9" max="9" width="15.140625" style="90" customWidth="1"/>
    <col min="10" max="13" width="9.140625" style="90" customWidth="1"/>
    <col min="14" max="16384" width="9.140625" style="90"/>
  </cols>
  <sheetData>
    <row r="1" spans="1:7">
      <c r="A1" s="90" t="s">
        <v>8</v>
      </c>
    </row>
    <row r="2" spans="1:7">
      <c r="A2" s="89" t="s">
        <v>391</v>
      </c>
    </row>
    <row r="3" spans="1:7">
      <c r="A3" s="112" t="str">
        <f>_Dates!B18</f>
        <v>For the 6-month Period Ended  June 30, 2017</v>
      </c>
    </row>
    <row r="5" spans="1:7">
      <c r="A5" s="92"/>
      <c r="B5" s="92"/>
      <c r="C5" s="92"/>
      <c r="D5" s="92"/>
      <c r="E5" s="93"/>
      <c r="F5" s="93"/>
      <c r="G5" s="93" t="s">
        <v>370</v>
      </c>
    </row>
    <row r="6" spans="1:7">
      <c r="A6" s="92"/>
      <c r="B6" s="92"/>
      <c r="C6" s="92"/>
      <c r="D6" s="92"/>
      <c r="E6" s="94" t="str">
        <f>_Dates!C3</f>
        <v>06/30/2017</v>
      </c>
      <c r="F6" s="93"/>
      <c r="G6" s="94" t="s">
        <v>371</v>
      </c>
    </row>
    <row r="7" spans="1:7" s="89" customFormat="1">
      <c r="E7" s="95"/>
      <c r="F7" s="95"/>
      <c r="G7" s="95"/>
    </row>
    <row r="8" spans="1:7" s="89" customFormat="1">
      <c r="A8" s="89" t="s">
        <v>372</v>
      </c>
      <c r="E8" s="96"/>
      <c r="F8" s="95"/>
      <c r="G8" s="96"/>
    </row>
    <row r="9" spans="1:7">
      <c r="B9" s="90" t="s">
        <v>373</v>
      </c>
      <c r="E9" s="90">
        <f>+IS!L28</f>
        <v>0</v>
      </c>
      <c r="F9" s="97"/>
      <c r="G9" s="97"/>
    </row>
    <row r="10" spans="1:7">
      <c r="B10" s="90" t="s">
        <v>374</v>
      </c>
      <c r="E10" s="90"/>
      <c r="F10" s="97"/>
      <c r="G10" s="97"/>
    </row>
    <row r="11" spans="1:7">
      <c r="C11" s="90" t="s">
        <v>375</v>
      </c>
      <c r="E11" s="90">
        <f>+IS!L21</f>
        <v>0</v>
      </c>
      <c r="F11" s="97"/>
      <c r="G11" s="97"/>
    </row>
    <row r="12" spans="1:7">
      <c r="C12" s="90" t="s">
        <v>376</v>
      </c>
      <c r="E12" s="90">
        <f>+'IS (2)'!N194</f>
        <v>0</v>
      </c>
      <c r="F12" s="97"/>
      <c r="G12" s="97"/>
    </row>
    <row r="13" spans="1:7">
      <c r="C13" s="90" t="s">
        <v>377</v>
      </c>
      <c r="E13" s="98">
        <f>+IS!L18</f>
        <v>0</v>
      </c>
      <c r="F13" s="97"/>
      <c r="G13" s="99"/>
    </row>
    <row r="14" spans="1:7">
      <c r="B14" s="90" t="s">
        <v>378</v>
      </c>
      <c r="E14" s="90">
        <f>SUM(E8:E13)</f>
        <v>0</v>
      </c>
      <c r="F14" s="97"/>
      <c r="G14" s="97">
        <f>SUM(G8:G13)</f>
        <v>0</v>
      </c>
    </row>
    <row r="15" spans="1:7" ht="15.75" customHeight="1">
      <c r="C15" s="90" t="str">
        <f>"Decrease (Increase) in " &amp; D15</f>
        <v xml:space="preserve">Decrease (Increase) in Trade &amp; other receivables </v>
      </c>
      <c r="D15" s="90" t="str">
        <f>BS!D10</f>
        <v xml:space="preserve">Trade &amp; other receivables </v>
      </c>
      <c r="E15" s="90">
        <f>+BS!Q10</f>
        <v>0</v>
      </c>
      <c r="F15" s="97"/>
      <c r="G15" s="97"/>
    </row>
    <row r="16" spans="1:7">
      <c r="C16" s="90" t="str">
        <f t="shared" ref="C16:C22" si="0">"Decrease (Increase) in " &amp; D16</f>
        <v>Decrease (Increase) in Inventories</v>
      </c>
      <c r="D16" s="90" t="str">
        <f>BS!D11</f>
        <v>Inventories</v>
      </c>
      <c r="E16" s="90">
        <f>+BS!Q11</f>
        <v>0</v>
      </c>
      <c r="F16" s="97"/>
      <c r="G16" s="97"/>
    </row>
    <row r="17" spans="2:8">
      <c r="C17" s="90" t="str">
        <f t="shared" si="0"/>
        <v xml:space="preserve">Decrease (Increase) in Prepayments and other current assets </v>
      </c>
      <c r="D17" s="90" t="str">
        <f>BS!D12</f>
        <v xml:space="preserve">Prepayments and other current assets </v>
      </c>
      <c r="E17" s="90">
        <f>+BS!Q12</f>
        <v>0</v>
      </c>
      <c r="F17" s="97"/>
      <c r="G17" s="97"/>
    </row>
    <row r="18" spans="2:8">
      <c r="C18" s="90" t="str">
        <f t="shared" si="0"/>
        <v>Decrease (Increase) in Current tax assets</v>
      </c>
      <c r="D18" s="90" t="str">
        <f>BS!D13</f>
        <v>Current tax assets</v>
      </c>
      <c r="E18" s="90">
        <f>+BS!Q13</f>
        <v>0</v>
      </c>
      <c r="F18" s="97"/>
      <c r="G18" s="97"/>
    </row>
    <row r="19" spans="2:8">
      <c r="C19" s="90" t="str">
        <f t="shared" si="0"/>
        <v>Decrease (Increase) in Biological assets</v>
      </c>
      <c r="D19" s="90" t="str">
        <f>BS!D22</f>
        <v>Biological assets</v>
      </c>
      <c r="E19" s="90">
        <f>+BS!Q22</f>
        <v>0</v>
      </c>
      <c r="F19" s="97"/>
      <c r="G19" s="97"/>
    </row>
    <row r="20" spans="2:8">
      <c r="C20" s="90" t="str">
        <f t="shared" si="0"/>
        <v>Decrease (Increase) in Intangible assets</v>
      </c>
      <c r="D20" s="90" t="str">
        <f>BS!D23</f>
        <v>Intangible assets</v>
      </c>
      <c r="E20" s="90">
        <f>+BS!Q23</f>
        <v>0</v>
      </c>
      <c r="F20" s="97"/>
      <c r="G20" s="97"/>
    </row>
    <row r="21" spans="2:8">
      <c r="C21" s="90" t="str">
        <f t="shared" si="0"/>
        <v>Decrease (Increase) in Deferred tax assets</v>
      </c>
      <c r="D21" s="90" t="str">
        <f>BS!D24</f>
        <v>Deferred tax assets</v>
      </c>
      <c r="E21" s="90">
        <f>+BS!Q24</f>
        <v>0</v>
      </c>
      <c r="F21" s="97"/>
      <c r="G21" s="97"/>
    </row>
    <row r="22" spans="2:8">
      <c r="C22" s="90" t="str">
        <f t="shared" si="0"/>
        <v>Decrease (Increase) in Other non-current assets</v>
      </c>
      <c r="D22" s="90" t="str">
        <f>BS!D25</f>
        <v>Other non-current assets</v>
      </c>
      <c r="E22" s="90">
        <f>+BS!Q25</f>
        <v>0</v>
      </c>
      <c r="F22" s="97"/>
      <c r="G22" s="97"/>
    </row>
    <row r="23" spans="2:8">
      <c r="C23" s="90" t="str">
        <f>"Increase (Decrease) in " &amp; D23</f>
        <v>Increase (Decrease) in Trade and other payables</v>
      </c>
      <c r="D23" s="90" t="str">
        <f>BS!D31</f>
        <v>Trade and other payables</v>
      </c>
      <c r="E23" s="90">
        <f>+BS!Q31</f>
        <v>0</v>
      </c>
      <c r="F23" s="97"/>
      <c r="G23" s="97"/>
    </row>
    <row r="24" spans="2:8">
      <c r="C24" s="90" t="str">
        <f t="shared" ref="C24:C27" si="1">"Increase (Decrease) in " &amp; D24</f>
        <v>Increase (Decrease) in Provision for repairs</v>
      </c>
      <c r="D24" s="90" t="str">
        <f>BS!D34</f>
        <v>Provision for repairs</v>
      </c>
      <c r="E24" s="90">
        <f>+BS!Q34</f>
        <v>0</v>
      </c>
      <c r="F24" s="97"/>
      <c r="G24" s="97"/>
    </row>
    <row r="25" spans="2:8">
      <c r="C25" s="90" t="str">
        <f t="shared" si="1"/>
        <v>Increase (Decrease) in Deferred Tax Liability</v>
      </c>
      <c r="D25" s="90" t="str">
        <f>BS!D40</f>
        <v>Deferred Tax Liability</v>
      </c>
      <c r="E25" s="90">
        <f>+BS!Q40</f>
        <v>0</v>
      </c>
      <c r="F25" s="97"/>
      <c r="G25" s="97"/>
    </row>
    <row r="26" spans="2:8">
      <c r="C26" s="90" t="str">
        <f t="shared" si="1"/>
        <v>Increase (Decrease) in Other non-current liabilities</v>
      </c>
      <c r="D26" s="90" t="str">
        <f>BS!D41</f>
        <v>Other non-current liabilities</v>
      </c>
      <c r="E26" s="90">
        <f>+BS!Q41</f>
        <v>0</v>
      </c>
      <c r="F26" s="97"/>
      <c r="G26" s="97"/>
    </row>
    <row r="27" spans="2:8">
      <c r="C27" s="90" t="str">
        <f t="shared" si="1"/>
        <v>Increase (Decrease) in Retirement benefit obligation</v>
      </c>
      <c r="D27" s="90" t="str">
        <f>BS!D42</f>
        <v>Retirement benefit obligation</v>
      </c>
      <c r="E27" s="98">
        <f>+BS!Q42</f>
        <v>0</v>
      </c>
      <c r="F27" s="97"/>
      <c r="G27" s="99"/>
      <c r="H27" s="89"/>
    </row>
    <row r="28" spans="2:8">
      <c r="B28" s="90" t="s">
        <v>379</v>
      </c>
      <c r="E28" s="90">
        <f>SUM(E14:E27)</f>
        <v>0</v>
      </c>
      <c r="F28" s="97"/>
      <c r="G28" s="97">
        <f>SUM(G14:G27)</f>
        <v>0</v>
      </c>
      <c r="H28" s="100"/>
    </row>
    <row r="29" spans="2:8">
      <c r="B29" s="90" t="s">
        <v>380</v>
      </c>
      <c r="E29" s="90">
        <f>-E11</f>
        <v>0</v>
      </c>
      <c r="F29" s="97"/>
      <c r="G29" s="97"/>
      <c r="H29" s="100"/>
    </row>
    <row r="30" spans="2:8">
      <c r="B30" s="90" t="s">
        <v>381</v>
      </c>
      <c r="E30" s="113">
        <f>IS!L31-BS!Q35-IS!J31</f>
        <v>0</v>
      </c>
      <c r="F30" s="97"/>
      <c r="G30" s="90"/>
      <c r="H30" s="100"/>
    </row>
    <row r="31" spans="2:8" s="89" customFormat="1">
      <c r="B31" s="89" t="s">
        <v>382</v>
      </c>
      <c r="E31" s="101">
        <f>SUM(E28:E30)</f>
        <v>0</v>
      </c>
      <c r="F31" s="102"/>
      <c r="G31" s="103">
        <f>SUM(G28:G30)</f>
        <v>0</v>
      </c>
      <c r="H31" s="104"/>
    </row>
    <row r="32" spans="2:8">
      <c r="E32" s="90"/>
      <c r="F32" s="97"/>
      <c r="G32" s="97"/>
      <c r="H32" s="100"/>
    </row>
    <row r="33" spans="1:8" s="89" customFormat="1">
      <c r="A33" s="89" t="s">
        <v>383</v>
      </c>
      <c r="E33" s="90"/>
      <c r="F33" s="102"/>
      <c r="G33" s="102"/>
      <c r="H33" s="104"/>
    </row>
    <row r="34" spans="1:8">
      <c r="C34" s="90" t="s">
        <v>384</v>
      </c>
      <c r="E34" s="90">
        <f>-E13</f>
        <v>0</v>
      </c>
      <c r="F34" s="97"/>
      <c r="G34" s="97"/>
      <c r="H34" s="100"/>
    </row>
    <row r="35" spans="1:8">
      <c r="C35" s="90" t="s">
        <v>392</v>
      </c>
      <c r="E35" s="90">
        <f>+BS!Q19+BS!Q18-CF!E12</f>
        <v>0</v>
      </c>
      <c r="F35" s="97"/>
      <c r="G35" s="97"/>
      <c r="H35" s="100"/>
    </row>
    <row r="36" spans="1:8">
      <c r="C36" s="90" t="str">
        <f>"Decrease (Increase) in " &amp; D36</f>
        <v>Decrease (Increase) in Investment Property</v>
      </c>
      <c r="D36" s="90" t="str">
        <f>BS!D14</f>
        <v>Investment Property</v>
      </c>
      <c r="E36" s="90">
        <f>+BS!Q14</f>
        <v>0</v>
      </c>
      <c r="F36" s="97"/>
      <c r="G36" s="97"/>
      <c r="H36" s="100"/>
    </row>
    <row r="37" spans="1:8">
      <c r="C37" s="90" t="str">
        <f>"Decrease (Increase) in " &amp; D37</f>
        <v>Decrease (Increase) in Due from affiliates</v>
      </c>
      <c r="D37" s="90" t="str">
        <f>BS!D15</f>
        <v>Due from affiliates</v>
      </c>
      <c r="E37" s="90">
        <f>+BS!Q15</f>
        <v>0</v>
      </c>
      <c r="F37" s="97"/>
      <c r="G37" s="97"/>
      <c r="H37" s="100"/>
    </row>
    <row r="38" spans="1:8" s="89" customFormat="1">
      <c r="B38" s="89" t="s">
        <v>385</v>
      </c>
      <c r="E38" s="101">
        <f>SUM(E34:E37)</f>
        <v>0</v>
      </c>
      <c r="F38" s="102"/>
      <c r="G38" s="103">
        <f>SUM(G34:G37)</f>
        <v>0</v>
      </c>
      <c r="H38" s="104"/>
    </row>
    <row r="39" spans="1:8">
      <c r="E39" s="90"/>
      <c r="F39" s="97"/>
      <c r="G39" s="97"/>
      <c r="H39" s="100"/>
    </row>
    <row r="40" spans="1:8" s="89" customFormat="1">
      <c r="A40" s="89" t="s">
        <v>386</v>
      </c>
      <c r="E40" s="90"/>
      <c r="F40" s="102"/>
      <c r="G40" s="102"/>
      <c r="H40" s="104"/>
    </row>
    <row r="41" spans="1:8">
      <c r="C41" s="90" t="str">
        <f>"Increase (Decrease) in " &amp; D41</f>
        <v xml:space="preserve">Increase (Decrease) in Due to related parties </v>
      </c>
      <c r="D41" s="90" t="str">
        <f>BS!D33</f>
        <v xml:space="preserve">Due to related parties </v>
      </c>
      <c r="E41" s="90">
        <f>+BS!Q33</f>
        <v>0</v>
      </c>
      <c r="F41" s="97"/>
      <c r="G41" s="97"/>
      <c r="H41" s="100"/>
    </row>
    <row r="42" spans="1:8">
      <c r="C42" s="90" t="s">
        <v>461</v>
      </c>
      <c r="E42" s="90">
        <f>+BS!Q32+BS!Q38</f>
        <v>0</v>
      </c>
      <c r="F42" s="97"/>
      <c r="G42" s="97"/>
      <c r="H42" s="100"/>
    </row>
    <row r="43" spans="1:8" s="89" customFormat="1">
      <c r="B43" s="89" t="s">
        <v>387</v>
      </c>
      <c r="E43" s="105">
        <f>SUM(E40:E42)</f>
        <v>0</v>
      </c>
      <c r="F43" s="102"/>
      <c r="G43" s="105">
        <f>SUM(G40:G41)</f>
        <v>0</v>
      </c>
      <c r="H43" s="104"/>
    </row>
    <row r="44" spans="1:8">
      <c r="E44" s="90"/>
      <c r="F44" s="97"/>
      <c r="G44" s="97"/>
      <c r="H44" s="100"/>
    </row>
    <row r="45" spans="1:8" s="89" customFormat="1">
      <c r="A45" s="89" t="s">
        <v>388</v>
      </c>
      <c r="E45" s="89">
        <f>+E31+E38+E43</f>
        <v>0</v>
      </c>
      <c r="F45" s="102"/>
      <c r="G45" s="102">
        <f>+G31+G38+G43</f>
        <v>0</v>
      </c>
      <c r="H45" s="104"/>
    </row>
    <row r="46" spans="1:8">
      <c r="E46" s="90"/>
      <c r="F46" s="97"/>
      <c r="G46" s="97"/>
    </row>
    <row r="47" spans="1:8" s="89" customFormat="1">
      <c r="A47" s="89" t="s">
        <v>389</v>
      </c>
      <c r="E47" s="106">
        <f>+BS!O9</f>
        <v>0</v>
      </c>
      <c r="F47" s="102"/>
      <c r="G47" s="107"/>
    </row>
    <row r="48" spans="1:8">
      <c r="E48" s="90"/>
      <c r="F48" s="97"/>
      <c r="G48" s="97"/>
    </row>
    <row r="49" spans="1:8" s="89" customFormat="1" ht="12" thickBot="1">
      <c r="A49" s="89" t="s">
        <v>390</v>
      </c>
      <c r="E49" s="108">
        <f>+E45+E47</f>
        <v>0</v>
      </c>
      <c r="F49" s="102"/>
      <c r="G49" s="109">
        <f>+G45+G47</f>
        <v>0</v>
      </c>
    </row>
    <row r="50" spans="1:8" s="89" customFormat="1" ht="12.75" thickTop="1">
      <c r="A50" s="110"/>
      <c r="B50" s="110"/>
      <c r="C50" s="110"/>
      <c r="D50" s="110"/>
      <c r="E50" s="111"/>
      <c r="F50" s="111"/>
      <c r="G50" s="111"/>
      <c r="H50" s="104"/>
    </row>
    <row r="51" spans="1:8">
      <c r="E51" s="97">
        <f>+BS!N9</f>
        <v>0</v>
      </c>
      <c r="F51" s="97"/>
      <c r="G51" s="97"/>
      <c r="H51" s="100"/>
    </row>
    <row r="52" spans="1:8">
      <c r="E52" s="97">
        <f>+E51-E49</f>
        <v>0</v>
      </c>
      <c r="F52" s="97"/>
      <c r="G52" s="97"/>
      <c r="H52" s="100"/>
    </row>
    <row r="53" spans="1:8">
      <c r="E53" s="97"/>
      <c r="F53" s="97"/>
      <c r="G53" s="97"/>
      <c r="H53" s="100"/>
    </row>
  </sheetData>
  <pageMargins left="0.75" right="0.75" top="1" bottom="1" header="0.5" footer="0.5"/>
  <pageSetup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opLeftCell="A53" workbookViewId="0">
      <selection activeCell="A2" sqref="A2"/>
    </sheetView>
  </sheetViews>
  <sheetFormatPr defaultRowHeight="12.75"/>
  <cols>
    <col min="1" max="1" width="34.42578125" style="2" customWidth="1"/>
    <col min="2" max="2" width="39" style="3" bestFit="1" customWidth="1"/>
    <col min="3" max="3" width="11.5703125" style="2" customWidth="1"/>
    <col min="4" max="4" width="14.7109375" style="2" customWidth="1"/>
    <col min="5" max="16384" width="9.140625" style="2"/>
  </cols>
  <sheetData>
    <row r="1" spans="1:5">
      <c r="A1" s="2" t="s">
        <v>10</v>
      </c>
    </row>
    <row r="2" spans="1:5">
      <c r="A2" s="2" t="s">
        <v>11</v>
      </c>
    </row>
    <row r="3" spans="1:5">
      <c r="A3" s="2" t="s">
        <v>12</v>
      </c>
    </row>
    <row r="4" spans="1:5">
      <c r="A4" s="2" t="s">
        <v>13</v>
      </c>
    </row>
    <row r="5" spans="1:5" ht="14.25">
      <c r="A5" s="4"/>
      <c r="B5" s="4"/>
      <c r="E5" s="2" t="s">
        <v>7</v>
      </c>
    </row>
    <row r="6" spans="1:5">
      <c r="A6" s="2" t="s">
        <v>14</v>
      </c>
      <c r="B6" s="3" t="s">
        <v>15</v>
      </c>
    </row>
    <row r="7" spans="1:5">
      <c r="A7" s="5" t="s">
        <v>16</v>
      </c>
      <c r="B7" s="6" t="s">
        <v>270</v>
      </c>
      <c r="E7" s="2" t="s">
        <v>17</v>
      </c>
    </row>
    <row r="8" spans="1:5">
      <c r="A8" s="2" t="s">
        <v>18</v>
      </c>
      <c r="B8" s="3" t="s">
        <v>19</v>
      </c>
      <c r="E8" s="2" t="s">
        <v>20</v>
      </c>
    </row>
    <row r="9" spans="1:5">
      <c r="A9" s="5" t="s">
        <v>21</v>
      </c>
      <c r="B9" s="6"/>
      <c r="E9" s="2" t="s">
        <v>22</v>
      </c>
    </row>
    <row r="10" spans="1:5">
      <c r="A10" s="2" t="s">
        <v>23</v>
      </c>
      <c r="B10" s="3" t="s">
        <v>19</v>
      </c>
      <c r="E10" s="2" t="s">
        <v>24</v>
      </c>
    </row>
    <row r="11" spans="1:5">
      <c r="A11" s="2" t="s">
        <v>25</v>
      </c>
      <c r="B11" s="3" t="s">
        <v>26</v>
      </c>
      <c r="E11" s="2" t="s">
        <v>27</v>
      </c>
    </row>
    <row r="12" spans="1:5">
      <c r="A12" s="2" t="s">
        <v>28</v>
      </c>
      <c r="E12" s="2" t="s">
        <v>29</v>
      </c>
    </row>
    <row r="13" spans="1:5">
      <c r="A13" s="2" t="s">
        <v>30</v>
      </c>
      <c r="B13" s="3">
        <v>1</v>
      </c>
      <c r="E13" s="2" t="s">
        <v>31</v>
      </c>
    </row>
    <row r="14" spans="1:5">
      <c r="A14" s="2" t="s">
        <v>32</v>
      </c>
      <c r="B14" s="3" t="s">
        <v>19</v>
      </c>
      <c r="E14" s="2" t="s">
        <v>33</v>
      </c>
    </row>
    <row r="15" spans="1:5">
      <c r="A15" s="2" t="s">
        <v>34</v>
      </c>
      <c r="B15" s="3" t="s">
        <v>19</v>
      </c>
      <c r="E15" s="2" t="s">
        <v>35</v>
      </c>
    </row>
    <row r="16" spans="1:5">
      <c r="A16" s="2" t="s">
        <v>36</v>
      </c>
      <c r="B16" s="3">
        <v>2</v>
      </c>
      <c r="E16" s="2" t="s">
        <v>37</v>
      </c>
    </row>
    <row r="17" spans="1:5">
      <c r="A17" s="2" t="s">
        <v>38</v>
      </c>
      <c r="B17" s="3" t="s">
        <v>19</v>
      </c>
      <c r="E17" s="2" t="s">
        <v>39</v>
      </c>
    </row>
    <row r="18" spans="1:5">
      <c r="A18" s="2" t="s">
        <v>40</v>
      </c>
      <c r="B18" s="3" t="s">
        <v>19</v>
      </c>
      <c r="E18" s="2" t="s">
        <v>41</v>
      </c>
    </row>
    <row r="19" spans="1:5">
      <c r="A19" s="2" t="s">
        <v>42</v>
      </c>
      <c r="E19" s="2" t="s">
        <v>43</v>
      </c>
    </row>
    <row r="20" spans="1:5">
      <c r="A20" s="5" t="s">
        <v>44</v>
      </c>
      <c r="B20" s="50" t="s">
        <v>271</v>
      </c>
      <c r="E20" s="2" t="s">
        <v>45</v>
      </c>
    </row>
    <row r="21" spans="1:5">
      <c r="A21" s="5" t="s">
        <v>46</v>
      </c>
      <c r="B21" s="6"/>
      <c r="E21" s="2" t="s">
        <v>47</v>
      </c>
    </row>
    <row r="22" spans="1:5">
      <c r="A22" s="5" t="s">
        <v>48</v>
      </c>
      <c r="B22" s="6"/>
      <c r="E22" s="2" t="s">
        <v>49</v>
      </c>
    </row>
    <row r="23" spans="1:5">
      <c r="A23" s="5" t="s">
        <v>50</v>
      </c>
      <c r="B23" s="6"/>
      <c r="E23" s="2" t="s">
        <v>51</v>
      </c>
    </row>
    <row r="24" spans="1:5">
      <c r="A24" s="5" t="s">
        <v>52</v>
      </c>
      <c r="B24" s="6"/>
      <c r="E24" s="2" t="s">
        <v>53</v>
      </c>
    </row>
    <row r="25" spans="1:5">
      <c r="A25" s="5" t="s">
        <v>54</v>
      </c>
      <c r="B25" s="6"/>
      <c r="E25" s="2" t="s">
        <v>55</v>
      </c>
    </row>
    <row r="26" spans="1:5">
      <c r="A26" s="5" t="s">
        <v>56</v>
      </c>
      <c r="B26" s="6"/>
      <c r="E26" s="2" t="s">
        <v>57</v>
      </c>
    </row>
    <row r="27" spans="1:5">
      <c r="A27" s="2" t="s">
        <v>58</v>
      </c>
      <c r="E27" s="2" t="s">
        <v>59</v>
      </c>
    </row>
    <row r="28" spans="1:5">
      <c r="A28" s="2" t="s">
        <v>60</v>
      </c>
      <c r="B28" s="3" t="s">
        <v>2</v>
      </c>
      <c r="C28" s="2" t="s">
        <v>61</v>
      </c>
      <c r="D28" s="2" t="s">
        <v>62</v>
      </c>
      <c r="E28" s="2" t="s">
        <v>63</v>
      </c>
    </row>
    <row r="29" spans="1:5">
      <c r="A29" s="2" t="s">
        <v>64</v>
      </c>
      <c r="B29" s="7" t="s">
        <v>65</v>
      </c>
      <c r="C29" s="8" t="s">
        <v>66</v>
      </c>
      <c r="D29" s="2" t="s">
        <v>67</v>
      </c>
      <c r="E29" s="2" t="s">
        <v>68</v>
      </c>
    </row>
    <row r="30" spans="1:5">
      <c r="A30" s="2" t="s">
        <v>69</v>
      </c>
      <c r="B30" s="3" t="s">
        <v>78</v>
      </c>
      <c r="C30" s="2" t="s">
        <v>71</v>
      </c>
      <c r="D30" s="2" t="s">
        <v>72</v>
      </c>
      <c r="E30" s="2" t="s">
        <v>73</v>
      </c>
    </row>
    <row r="31" spans="1:5" ht="16.5" customHeight="1">
      <c r="A31" s="2" t="s">
        <v>74</v>
      </c>
      <c r="D31" s="2" t="s">
        <v>75</v>
      </c>
      <c r="E31" s="2" t="s">
        <v>76</v>
      </c>
    </row>
    <row r="32" spans="1:5">
      <c r="A32" s="2" t="s">
        <v>77</v>
      </c>
      <c r="B32" s="3" t="s">
        <v>78</v>
      </c>
      <c r="D32" s="2" t="s">
        <v>79</v>
      </c>
      <c r="E32" s="2" t="s">
        <v>80</v>
      </c>
    </row>
    <row r="33" spans="1:9">
      <c r="A33" s="2" t="s">
        <v>81</v>
      </c>
      <c r="B33" s="20" t="s">
        <v>82</v>
      </c>
      <c r="D33" s="2" t="s">
        <v>82</v>
      </c>
      <c r="E33" s="2" t="s">
        <v>83</v>
      </c>
    </row>
    <row r="34" spans="1:9">
      <c r="A34" s="5" t="s">
        <v>84</v>
      </c>
      <c r="B34" s="6"/>
      <c r="E34" s="2" t="s">
        <v>85</v>
      </c>
    </row>
    <row r="35" spans="1:9">
      <c r="A35" s="2" t="s">
        <v>86</v>
      </c>
      <c r="B35" s="9">
        <v>1000</v>
      </c>
      <c r="D35" s="2">
        <v>2000</v>
      </c>
      <c r="E35" s="2" t="s">
        <v>87</v>
      </c>
    </row>
    <row r="36" spans="1:9">
      <c r="A36" s="5" t="s">
        <v>88</v>
      </c>
      <c r="B36" s="10">
        <v>1000</v>
      </c>
      <c r="D36" s="20"/>
    </row>
    <row r="37" spans="1:9">
      <c r="A37" s="2" t="s">
        <v>89</v>
      </c>
      <c r="E37" s="2" t="s">
        <v>90</v>
      </c>
    </row>
    <row r="38" spans="1:9">
      <c r="A38" s="2" t="s">
        <v>91</v>
      </c>
      <c r="B38" s="3">
        <v>0</v>
      </c>
      <c r="E38" s="2" t="s">
        <v>92</v>
      </c>
    </row>
    <row r="39" spans="1:9">
      <c r="A39" s="2" t="s">
        <v>93</v>
      </c>
      <c r="B39" s="3">
        <v>0</v>
      </c>
      <c r="E39" s="11" t="s">
        <v>94</v>
      </c>
    </row>
    <row r="40" spans="1:9">
      <c r="A40" s="2" t="s">
        <v>95</v>
      </c>
      <c r="B40" s="3">
        <v>0</v>
      </c>
      <c r="E40" s="11" t="s">
        <v>94</v>
      </c>
      <c r="F40" s="2" t="s">
        <v>96</v>
      </c>
    </row>
    <row r="41" spans="1:9">
      <c r="A41" s="2" t="s">
        <v>97</v>
      </c>
      <c r="B41" s="3">
        <v>0</v>
      </c>
      <c r="E41" s="11" t="s">
        <v>94</v>
      </c>
    </row>
    <row r="42" spans="1:9">
      <c r="A42" s="2" t="s">
        <v>98</v>
      </c>
      <c r="E42" s="2" t="s">
        <v>99</v>
      </c>
    </row>
    <row r="43" spans="1:9">
      <c r="A43" s="2" t="s">
        <v>100</v>
      </c>
      <c r="B43" s="6"/>
      <c r="D43" s="12" t="s">
        <v>65</v>
      </c>
    </row>
    <row r="44" spans="1:9">
      <c r="A44" s="2" t="s">
        <v>101</v>
      </c>
      <c r="E44" s="2" t="s">
        <v>67</v>
      </c>
    </row>
    <row r="45" spans="1:9">
      <c r="A45" s="2" t="s">
        <v>102</v>
      </c>
      <c r="E45" s="2" t="s">
        <v>72</v>
      </c>
    </row>
    <row r="46" spans="1:9">
      <c r="A46" s="2" t="s">
        <v>103</v>
      </c>
    </row>
    <row r="47" spans="1:9">
      <c r="A47" s="2" t="s">
        <v>104</v>
      </c>
      <c r="E47" s="2" t="s">
        <v>105</v>
      </c>
      <c r="I47" s="2" t="s">
        <v>106</v>
      </c>
    </row>
    <row r="48" spans="1:9">
      <c r="A48" s="5" t="s">
        <v>107</v>
      </c>
      <c r="B48" s="6"/>
    </row>
    <row r="49" spans="1:10">
      <c r="A49" s="2" t="s">
        <v>108</v>
      </c>
      <c r="B49" s="13"/>
      <c r="F49" s="2">
        <v>1</v>
      </c>
      <c r="J49" s="2">
        <v>1</v>
      </c>
    </row>
    <row r="50" spans="1:10">
      <c r="A50" s="5" t="s">
        <v>109</v>
      </c>
      <c r="B50" s="14"/>
      <c r="F50" s="15">
        <v>2</v>
      </c>
      <c r="G50" s="2">
        <f>SUM(F49:F50)</f>
        <v>3</v>
      </c>
      <c r="J50" s="15">
        <v>2</v>
      </c>
    </row>
    <row r="51" spans="1:10">
      <c r="A51" s="2" t="s">
        <v>110</v>
      </c>
      <c r="J51" s="16">
        <f>+J49+J50</f>
        <v>3</v>
      </c>
    </row>
    <row r="52" spans="1:10">
      <c r="A52" s="2" t="s">
        <v>111</v>
      </c>
      <c r="F52" s="2">
        <v>1</v>
      </c>
      <c r="J52" s="2">
        <v>1</v>
      </c>
    </row>
    <row r="53" spans="1:10">
      <c r="A53" s="2" t="s">
        <v>112</v>
      </c>
      <c r="F53" s="15">
        <v>2</v>
      </c>
      <c r="G53" s="15">
        <f>SUM(F52:F53)</f>
        <v>3</v>
      </c>
      <c r="J53" s="15">
        <v>2</v>
      </c>
    </row>
    <row r="54" spans="1:10" ht="13.5" thickBot="1">
      <c r="A54" s="2" t="s">
        <v>113</v>
      </c>
      <c r="G54" s="17">
        <f>+G53+G50</f>
        <v>6</v>
      </c>
      <c r="J54" s="16">
        <f>+J52+J53</f>
        <v>3</v>
      </c>
    </row>
    <row r="55" spans="1:10" ht="14.25" thickTop="1" thickBot="1">
      <c r="A55" s="2" t="s">
        <v>114</v>
      </c>
      <c r="J55" s="17">
        <f>+J54+J51</f>
        <v>6</v>
      </c>
    </row>
    <row r="56" spans="1:10" ht="13.5" thickTop="1">
      <c r="A56" s="5"/>
      <c r="B56" s="6"/>
      <c r="J56" s="18"/>
    </row>
    <row r="57" spans="1:10">
      <c r="A57" s="2" t="s">
        <v>115</v>
      </c>
      <c r="J57" s="18"/>
    </row>
    <row r="58" spans="1:10">
      <c r="A58" s="2" t="s">
        <v>116</v>
      </c>
      <c r="B58" s="6"/>
      <c r="J58" s="18"/>
    </row>
    <row r="59" spans="1:10">
      <c r="A59" s="2" t="s">
        <v>117</v>
      </c>
      <c r="J59" s="18"/>
    </row>
    <row r="60" spans="1:10">
      <c r="A60" s="2" t="s">
        <v>118</v>
      </c>
      <c r="J60" s="18"/>
    </row>
    <row r="61" spans="1:10">
      <c r="A61" s="2" t="s">
        <v>119</v>
      </c>
      <c r="J61" s="18"/>
    </row>
    <row r="62" spans="1:10">
      <c r="A62" s="2" t="s">
        <v>120</v>
      </c>
      <c r="J62" s="18"/>
    </row>
    <row r="63" spans="1:10">
      <c r="A63" s="5" t="s">
        <v>121</v>
      </c>
      <c r="B63" s="6"/>
      <c r="J63" s="18"/>
    </row>
    <row r="64" spans="1:10">
      <c r="A64" s="2" t="s">
        <v>122</v>
      </c>
      <c r="B64" s="13"/>
      <c r="J64" s="18"/>
    </row>
    <row r="65" spans="1:10">
      <c r="A65" s="5" t="s">
        <v>123</v>
      </c>
      <c r="B65" s="14"/>
      <c r="J65" s="18"/>
    </row>
    <row r="66" spans="1:10">
      <c r="A66" s="2" t="s">
        <v>124</v>
      </c>
      <c r="J66" s="18"/>
    </row>
    <row r="67" spans="1:10">
      <c r="A67" s="2" t="s">
        <v>125</v>
      </c>
      <c r="J67" s="18"/>
    </row>
    <row r="68" spans="1:10">
      <c r="A68" s="2" t="s">
        <v>126</v>
      </c>
      <c r="J68" s="18"/>
    </row>
    <row r="69" spans="1:10">
      <c r="A69" s="2" t="s">
        <v>127</v>
      </c>
      <c r="J69" s="18"/>
    </row>
    <row r="70" spans="1:10">
      <c r="A70" s="2" t="s">
        <v>128</v>
      </c>
      <c r="J70" s="18"/>
    </row>
    <row r="71" spans="1:10">
      <c r="A71" s="5"/>
      <c r="B71" s="6"/>
      <c r="J71" s="18"/>
    </row>
    <row r="72" spans="1:10">
      <c r="A72" s="2" t="s">
        <v>129</v>
      </c>
    </row>
    <row r="73" spans="1:10">
      <c r="A73" s="2" t="s">
        <v>130</v>
      </c>
      <c r="B73" s="3" t="s">
        <v>131</v>
      </c>
      <c r="E73" s="2" t="s">
        <v>132</v>
      </c>
    </row>
    <row r="74" spans="1:10">
      <c r="A74" s="2" t="s">
        <v>133</v>
      </c>
      <c r="E74" s="2" t="s">
        <v>134</v>
      </c>
    </row>
    <row r="75" spans="1:10">
      <c r="A75" s="2" t="s">
        <v>135</v>
      </c>
      <c r="B75" s="20" t="s">
        <v>82</v>
      </c>
      <c r="E75" s="2" t="s">
        <v>136</v>
      </c>
    </row>
    <row r="76" spans="1:10">
      <c r="A76" s="5" t="s">
        <v>137</v>
      </c>
      <c r="B76" s="6"/>
    </row>
    <row r="77" spans="1:10">
      <c r="A77" s="5" t="s">
        <v>138</v>
      </c>
      <c r="B77" s="6"/>
    </row>
    <row r="78" spans="1:10" ht="19.5" customHeight="1" thickBot="1">
      <c r="A78" s="2" t="s">
        <v>139</v>
      </c>
      <c r="B78" s="19">
        <v>3000</v>
      </c>
      <c r="E78" s="2" t="s">
        <v>140</v>
      </c>
    </row>
    <row r="79" spans="1:10" ht="13.5" thickTop="1"/>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topLeftCell="C1" workbookViewId="0">
      <selection activeCell="C1" sqref="C1"/>
    </sheetView>
  </sheetViews>
  <sheetFormatPr defaultRowHeight="11.25"/>
  <cols>
    <col min="1" max="1" width="14.85546875" style="50" hidden="1" customWidth="1"/>
    <col min="2" max="2" width="19.28515625" style="50" hidden="1" customWidth="1"/>
    <col min="3" max="3" width="9.140625" style="50"/>
    <col min="4" max="4" width="9.5703125" style="57" customWidth="1"/>
    <col min="5" max="5" width="8.28515625" style="50" customWidth="1"/>
    <col min="6" max="6" width="13.5703125" style="50" customWidth="1"/>
    <col min="7" max="8" width="12.7109375" style="59" customWidth="1"/>
    <col min="9" max="9" width="24.42578125" style="50" customWidth="1"/>
    <col min="10" max="10" width="13.5703125" style="50" hidden="1" customWidth="1"/>
    <col min="11" max="11" width="17.140625" style="50" hidden="1" customWidth="1"/>
    <col min="12" max="12" width="13.140625" style="50" hidden="1" customWidth="1"/>
    <col min="13" max="13" width="0" style="50" hidden="1" customWidth="1"/>
    <col min="14" max="16384" width="9.140625" style="50"/>
  </cols>
  <sheetData>
    <row r="1" spans="1:13">
      <c r="C1" s="54" t="s">
        <v>8</v>
      </c>
    </row>
    <row r="2" spans="1:13">
      <c r="C2" s="55" t="s">
        <v>413</v>
      </c>
    </row>
    <row r="3" spans="1:13">
      <c r="C3" s="55" t="s">
        <v>252</v>
      </c>
    </row>
    <row r="4" spans="1:13">
      <c r="C4" s="55"/>
    </row>
    <row r="5" spans="1:13">
      <c r="A5" s="55"/>
      <c r="C5" s="56" t="s">
        <v>259</v>
      </c>
      <c r="D5" s="58" t="s">
        <v>260</v>
      </c>
      <c r="E5" s="56" t="s">
        <v>261</v>
      </c>
      <c r="F5" s="56" t="s">
        <v>262</v>
      </c>
      <c r="G5" s="60" t="s">
        <v>263</v>
      </c>
      <c r="H5" s="60" t="s">
        <v>264</v>
      </c>
      <c r="I5" s="56" t="s">
        <v>265</v>
      </c>
    </row>
    <row r="6" spans="1:13" hidden="1">
      <c r="A6" s="50" t="s">
        <v>2</v>
      </c>
      <c r="B6" s="50" t="s">
        <v>255</v>
      </c>
      <c r="C6" s="50" t="s">
        <v>259</v>
      </c>
      <c r="D6" s="57" t="s">
        <v>260</v>
      </c>
      <c r="E6" s="50" t="s">
        <v>261</v>
      </c>
      <c r="F6" s="50" t="s">
        <v>262</v>
      </c>
      <c r="G6" s="59" t="s">
        <v>263</v>
      </c>
      <c r="H6" s="59" t="s">
        <v>264</v>
      </c>
      <c r="I6" s="50" t="s">
        <v>265</v>
      </c>
      <c r="J6" s="50" t="s">
        <v>266</v>
      </c>
      <c r="K6" s="50" t="s">
        <v>267</v>
      </c>
      <c r="L6" s="50" t="s">
        <v>268</v>
      </c>
      <c r="M6" s="50" t="s">
        <v>269</v>
      </c>
    </row>
  </sheetData>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election activeCell="A2" sqref="A2"/>
    </sheetView>
  </sheetViews>
  <sheetFormatPr defaultRowHeight="11.25"/>
  <cols>
    <col min="1" max="1" width="9.7109375" style="50" customWidth="1"/>
    <col min="2" max="2" width="19.28515625" style="50" customWidth="1"/>
    <col min="3" max="3" width="9.5703125" style="50" customWidth="1"/>
    <col min="4" max="4" width="8.5703125" style="57" customWidth="1"/>
    <col min="5" max="5" width="12.85546875" style="50" customWidth="1"/>
    <col min="6" max="6" width="13.5703125" style="50" customWidth="1"/>
    <col min="7" max="8" width="12.7109375" style="50" customWidth="1"/>
    <col min="9" max="9" width="12.42578125" style="50" customWidth="1"/>
    <col min="10" max="10" width="13.5703125" style="50" customWidth="1"/>
    <col min="11" max="11" width="17.140625" style="50" customWidth="1"/>
    <col min="12" max="12" width="13.140625" style="50" customWidth="1"/>
    <col min="13" max="16384" width="9.140625" style="50"/>
  </cols>
  <sheetData>
    <row r="1" spans="1:13">
      <c r="A1" s="54" t="s">
        <v>8</v>
      </c>
      <c r="G1" s="51"/>
      <c r="H1" s="51"/>
    </row>
    <row r="2" spans="1:13">
      <c r="A2" s="55" t="s">
        <v>412</v>
      </c>
    </row>
    <row r="3" spans="1:13">
      <c r="A3" s="55" t="s">
        <v>252</v>
      </c>
      <c r="F3" s="133" t="s">
        <v>411</v>
      </c>
      <c r="G3" s="136">
        <f>SUBTOTAL(9,G6:G10)</f>
        <v>0</v>
      </c>
      <c r="H3" s="136">
        <f>SUBTOTAL(9,H6:H10)</f>
        <v>0</v>
      </c>
    </row>
    <row r="4" spans="1:13">
      <c r="A4" s="55"/>
    </row>
    <row r="5" spans="1:13">
      <c r="A5" s="50" t="s">
        <v>2</v>
      </c>
      <c r="B5" s="50" t="s">
        <v>255</v>
      </c>
      <c r="C5" s="50" t="s">
        <v>259</v>
      </c>
      <c r="D5" s="57" t="s">
        <v>260</v>
      </c>
      <c r="E5" s="50" t="s">
        <v>261</v>
      </c>
      <c r="F5" s="50" t="s">
        <v>262</v>
      </c>
      <c r="G5" s="51" t="s">
        <v>263</v>
      </c>
      <c r="H5" s="51" t="s">
        <v>264</v>
      </c>
      <c r="I5" s="50" t="s">
        <v>265</v>
      </c>
      <c r="J5" s="50" t="s">
        <v>266</v>
      </c>
      <c r="K5" s="50" t="s">
        <v>267</v>
      </c>
      <c r="L5" s="50" t="s">
        <v>268</v>
      </c>
      <c r="M5" s="50" t="s">
        <v>269</v>
      </c>
    </row>
    <row r="6" spans="1:13">
      <c r="G6" s="51"/>
      <c r="H6" s="51"/>
    </row>
    <row r="7" spans="1:13">
      <c r="G7" s="51"/>
      <c r="H7" s="51"/>
    </row>
    <row r="8" spans="1:13">
      <c r="G8" s="51"/>
      <c r="H8" s="51"/>
    </row>
  </sheetData>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A24" sqref="A24"/>
    </sheetView>
  </sheetViews>
  <sheetFormatPr defaultRowHeight="15"/>
  <cols>
    <col min="1" max="1" width="17.5703125" bestFit="1" customWidth="1"/>
    <col min="2" max="2" width="21.85546875" customWidth="1"/>
    <col min="3" max="3" width="14.85546875" customWidth="1"/>
  </cols>
  <sheetData>
    <row r="1" spans="1:3">
      <c r="A1" t="s">
        <v>421</v>
      </c>
    </row>
    <row r="2" spans="1:3">
      <c r="A2" s="150" t="s">
        <v>285</v>
      </c>
      <c r="B2" s="155" t="s">
        <v>281</v>
      </c>
      <c r="C2" s="126" t="str">
        <f>IF(ISNUMBER(DATEVALUE(B2)),B2,"04/01/2017")</f>
        <v>04/01/2017</v>
      </c>
    </row>
    <row r="3" spans="1:3">
      <c r="A3" s="155" t="s">
        <v>289</v>
      </c>
      <c r="B3" s="155" t="s">
        <v>282</v>
      </c>
      <c r="C3" s="126" t="str">
        <f>IF(ISNUMBER(DATEVALUE(B3)),B3,"06/30/2017")</f>
        <v>06/30/2017</v>
      </c>
    </row>
    <row r="4" spans="1:3">
      <c r="A4" s="150" t="s">
        <v>280</v>
      </c>
      <c r="B4" s="150" t="str">
        <f xml:space="preserve"> "Jan - " &amp; B12</f>
        <v>Jan - Jun</v>
      </c>
      <c r="C4" s="150"/>
    </row>
    <row r="5" spans="1:3">
      <c r="A5" s="150" t="s">
        <v>151</v>
      </c>
      <c r="B5" s="150" t="str">
        <f>IF(B11=B12, C12, B11 &amp; " - " &amp;B12)</f>
        <v>Apr - Jun</v>
      </c>
      <c r="C5" s="150"/>
    </row>
    <row r="6" spans="1:3">
      <c r="A6" s="150" t="s">
        <v>396</v>
      </c>
      <c r="B6" s="150">
        <f>YEAR(C3)</f>
        <v>2017</v>
      </c>
      <c r="C6" s="150"/>
    </row>
    <row r="7" spans="1:3">
      <c r="A7" s="150" t="s">
        <v>397</v>
      </c>
      <c r="B7" s="151">
        <f>YEAR(C2)-1</f>
        <v>2016</v>
      </c>
      <c r="C7" s="150">
        <f>+B7-1</f>
        <v>2015</v>
      </c>
    </row>
    <row r="8" spans="1:3">
      <c r="A8" s="150" t="s">
        <v>398</v>
      </c>
      <c r="B8" s="152">
        <f>DATE(YEAR(C2)-1,12,31)</f>
        <v>42735</v>
      </c>
      <c r="C8" s="153">
        <f>DATE(YEAR(C2)-2,12,31)</f>
        <v>42369</v>
      </c>
    </row>
    <row r="9" spans="1:3">
      <c r="A9" s="150" t="s">
        <v>402</v>
      </c>
      <c r="B9" s="150" t="str">
        <f>TEXT(B8,"mmmm d, yyyy")</f>
        <v>December 31, 2016</v>
      </c>
      <c r="C9" s="150" t="str">
        <f>TEXT(C8,"mmmm d, yyyy")</f>
        <v>December 31, 2015</v>
      </c>
    </row>
    <row r="10" spans="1:3">
      <c r="A10" s="150" t="s">
        <v>399</v>
      </c>
      <c r="B10" s="150" t="str">
        <f>TEXT(B13, "mmm")</f>
        <v>Mar</v>
      </c>
      <c r="C10" s="150"/>
    </row>
    <row r="11" spans="1:3">
      <c r="A11" s="150" t="s">
        <v>284</v>
      </c>
      <c r="B11" s="150" t="str">
        <f>IF(ISNUMBER(DATEVALUE(C2)),TEXT(C2, "mmm"),"")</f>
        <v>Apr</v>
      </c>
      <c r="C11" s="150"/>
    </row>
    <row r="12" spans="1:3">
      <c r="A12" s="150" t="s">
        <v>286</v>
      </c>
      <c r="B12" s="150" t="str">
        <f>IF(ISNUMBER(DATEVALUE(C3)),TEXT(C3, "mmm"),"")</f>
        <v>Jun</v>
      </c>
      <c r="C12" s="150" t="str">
        <f>IF(ISNUMBER(DATEVALUE(C3)),TEXT(C3, "mmmm"),"")</f>
        <v>June</v>
      </c>
    </row>
    <row r="13" spans="1:3">
      <c r="A13" s="150" t="s">
        <v>283</v>
      </c>
      <c r="B13" s="153">
        <f>+C2-1</f>
        <v>42825</v>
      </c>
      <c r="C13" s="150"/>
    </row>
    <row r="14" spans="1:3">
      <c r="A14" s="150" t="s">
        <v>400</v>
      </c>
      <c r="B14" s="154" t="str">
        <f xml:space="preserve"> "As of " &amp; TEXT(C3,"mmmm d, yyyy")</f>
        <v>As of June 30, 2017</v>
      </c>
      <c r="C14" s="150"/>
    </row>
    <row r="15" spans="1:3">
      <c r="A15" s="150" t="s">
        <v>401</v>
      </c>
      <c r="B15" s="150" t="str">
        <f>+B14 &amp;" and " &amp; B9</f>
        <v>As of June 30, 2017 and December 31, 2016</v>
      </c>
      <c r="C15" s="150"/>
    </row>
    <row r="16" spans="1:3">
      <c r="A16" s="150" t="s">
        <v>403</v>
      </c>
      <c r="B16" s="151">
        <f>DATEDIF(DATEVALUE(C2),DATEVALUE(C3),"m")+1</f>
        <v>3</v>
      </c>
      <c r="C16" s="150" t="str">
        <f>IF(+B16 &gt; 1, B16 &amp; "-month Period Ended", "Month Ended" )</f>
        <v>3-month Period Ended</v>
      </c>
    </row>
    <row r="17" spans="1:3">
      <c r="A17" s="150" t="s">
        <v>404</v>
      </c>
      <c r="B17" s="150">
        <f>MONTH(C3)</f>
        <v>6</v>
      </c>
      <c r="C17" s="150" t="str">
        <f>+B17 &amp; "-month Period Ended"</f>
        <v>6-month Period Ended</v>
      </c>
    </row>
    <row r="18" spans="1:3">
      <c r="A18" s="150" t="s">
        <v>280</v>
      </c>
      <c r="B18" s="126" t="str">
        <f>"For the "&amp;C17&amp;"  "&amp;TEXT(C3,"mmmm d, yyyy")</f>
        <v>For the 6-month Period Ended  June 30, 2017</v>
      </c>
      <c r="C18" s="150"/>
    </row>
    <row r="19" spans="1:3">
      <c r="A19" s="150" t="s">
        <v>422</v>
      </c>
      <c r="B19" s="150" t="str">
        <f>"For the "&amp;C17&amp;"  "&amp;TEXT(C3,"mmmm d, yyyy") &amp; " and " &amp;B7</f>
        <v>For the 6-month Period Ended  June 30, 2017 and 2016</v>
      </c>
      <c r="C19" s="150"/>
    </row>
    <row r="20" spans="1:3">
      <c r="A20" s="150" t="s">
        <v>405</v>
      </c>
      <c r="B20" s="150" t="str">
        <f>"For the "&amp;C16&amp;" "&amp;TEXT(C3,"mmmm d, yyyy")</f>
        <v>For the 3-month Period Ended June 30, 2017</v>
      </c>
      <c r="C20" s="150"/>
    </row>
    <row r="21" spans="1:3">
      <c r="A21" s="150" t="s">
        <v>407</v>
      </c>
      <c r="B21" s="150" t="str">
        <f>"For the "&amp;C16&amp;" "&amp;TEXT(C3,"mmmm d, yyyy") &amp; " and " &amp;B7</f>
        <v>For the 3-month Period Ended June 30, 2017 and 2016</v>
      </c>
      <c r="C21" s="150"/>
    </row>
    <row r="22" spans="1:3">
      <c r="A22" s="150" t="s">
        <v>406</v>
      </c>
      <c r="B22" s="150" t="str">
        <f>"For the " &amp;C16 &amp;"  " &amp; C2 &amp; " - " &amp;C3</f>
        <v>For the 3-month Period Ended  04/01/2017 - 06/30/2017</v>
      </c>
      <c r="C22" s="150"/>
    </row>
    <row r="23" spans="1:3">
      <c r="A23" s="150" t="s">
        <v>423</v>
      </c>
      <c r="B23" s="153" t="str">
        <f>TEXT(EDATE(C3,-12),"mmmm d, yyyy")</f>
        <v>June 30, 2016</v>
      </c>
      <c r="C23" s="150"/>
    </row>
    <row r="24" spans="1:3">
      <c r="A24" s="150" t="s">
        <v>423</v>
      </c>
      <c r="B24" s="153" t="str">
        <f>TEXT(EDATE(C3,-12),"mm/dd/ yyyy")</f>
        <v>06/30/ 2016</v>
      </c>
    </row>
    <row r="27" spans="1:3">
      <c r="A27" s="150"/>
      <c r="B27" s="156" t="s">
        <v>408</v>
      </c>
      <c r="C27" s="150"/>
    </row>
    <row r="28" spans="1:3">
      <c r="A28" s="150"/>
      <c r="B28" s="156" t="s">
        <v>409</v>
      </c>
      <c r="C28" s="150"/>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workbookViewId="0">
      <selection activeCell="B20" sqref="B20"/>
    </sheetView>
  </sheetViews>
  <sheetFormatPr defaultRowHeight="12.75"/>
  <cols>
    <col min="1" max="1" width="34.42578125" style="2" customWidth="1"/>
    <col min="2" max="2" width="39" style="3" bestFit="1" customWidth="1"/>
    <col min="3" max="3" width="11.5703125" style="2" customWidth="1"/>
    <col min="4" max="4" width="14.7109375" style="2" customWidth="1"/>
    <col min="5" max="16384" width="9.140625" style="2"/>
  </cols>
  <sheetData>
    <row r="1" spans="1:5">
      <c r="A1" s="2" t="s">
        <v>10</v>
      </c>
    </row>
    <row r="2" spans="1:5">
      <c r="A2" s="2" t="s">
        <v>11</v>
      </c>
    </row>
    <row r="3" spans="1:5">
      <c r="A3" s="2" t="s">
        <v>12</v>
      </c>
    </row>
    <row r="4" spans="1:5">
      <c r="A4" s="2" t="s">
        <v>13</v>
      </c>
    </row>
    <row r="5" spans="1:5" ht="14.25">
      <c r="A5" s="4"/>
      <c r="B5" s="4"/>
      <c r="E5" s="2" t="s">
        <v>7</v>
      </c>
    </row>
    <row r="6" spans="1:5">
      <c r="A6" s="2" t="s">
        <v>14</v>
      </c>
      <c r="B6" s="3" t="s">
        <v>15</v>
      </c>
    </row>
    <row r="7" spans="1:5">
      <c r="A7" s="5" t="s">
        <v>16</v>
      </c>
      <c r="B7" s="6" t="s">
        <v>430</v>
      </c>
      <c r="E7" s="2" t="s">
        <v>17</v>
      </c>
    </row>
    <row r="8" spans="1:5">
      <c r="A8" s="2" t="s">
        <v>18</v>
      </c>
      <c r="B8" s="3" t="s">
        <v>19</v>
      </c>
      <c r="E8" s="2" t="s">
        <v>20</v>
      </c>
    </row>
    <row r="9" spans="1:5">
      <c r="A9" s="5" t="s">
        <v>21</v>
      </c>
      <c r="B9" s="6"/>
      <c r="E9" s="2" t="s">
        <v>22</v>
      </c>
    </row>
    <row r="10" spans="1:5">
      <c r="A10" s="2" t="s">
        <v>23</v>
      </c>
      <c r="B10" s="3" t="s">
        <v>19</v>
      </c>
      <c r="E10" s="2" t="s">
        <v>24</v>
      </c>
    </row>
    <row r="11" spans="1:5">
      <c r="A11" s="2" t="s">
        <v>25</v>
      </c>
      <c r="B11" s="3" t="s">
        <v>26</v>
      </c>
      <c r="E11" s="2" t="s">
        <v>27</v>
      </c>
    </row>
    <row r="12" spans="1:5">
      <c r="A12" s="2" t="s">
        <v>28</v>
      </c>
      <c r="E12" s="2" t="s">
        <v>29</v>
      </c>
    </row>
    <row r="13" spans="1:5">
      <c r="A13" s="2" t="s">
        <v>30</v>
      </c>
      <c r="B13" s="3">
        <v>1</v>
      </c>
      <c r="E13" s="2" t="s">
        <v>31</v>
      </c>
    </row>
    <row r="14" spans="1:5">
      <c r="A14" s="2" t="s">
        <v>32</v>
      </c>
      <c r="B14" s="3" t="s">
        <v>19</v>
      </c>
      <c r="E14" s="2" t="s">
        <v>33</v>
      </c>
    </row>
    <row r="15" spans="1:5">
      <c r="A15" s="2" t="s">
        <v>34</v>
      </c>
      <c r="B15" s="3" t="s">
        <v>19</v>
      </c>
      <c r="E15" s="2" t="s">
        <v>35</v>
      </c>
    </row>
    <row r="16" spans="1:5">
      <c r="A16" s="2" t="s">
        <v>36</v>
      </c>
      <c r="B16" s="3">
        <v>2</v>
      </c>
      <c r="E16" s="2" t="s">
        <v>37</v>
      </c>
    </row>
    <row r="17" spans="1:5">
      <c r="A17" s="2" t="s">
        <v>38</v>
      </c>
      <c r="B17" s="3" t="s">
        <v>19</v>
      </c>
      <c r="E17" s="2" t="s">
        <v>39</v>
      </c>
    </row>
    <row r="18" spans="1:5">
      <c r="A18" s="2" t="s">
        <v>40</v>
      </c>
      <c r="B18" s="3" t="s">
        <v>19</v>
      </c>
      <c r="E18" s="2" t="s">
        <v>41</v>
      </c>
    </row>
    <row r="19" spans="1:5">
      <c r="A19" s="2" t="s">
        <v>42</v>
      </c>
      <c r="E19" s="2" t="s">
        <v>43</v>
      </c>
    </row>
    <row r="20" spans="1:5">
      <c r="A20" s="5" t="s">
        <v>44</v>
      </c>
      <c r="B20" s="6" t="s">
        <v>431</v>
      </c>
      <c r="E20" s="2" t="s">
        <v>45</v>
      </c>
    </row>
    <row r="21" spans="1:5">
      <c r="A21" s="5" t="s">
        <v>46</v>
      </c>
      <c r="B21" s="6"/>
      <c r="E21" s="2" t="s">
        <v>47</v>
      </c>
    </row>
    <row r="22" spans="1:5">
      <c r="A22" s="5" t="s">
        <v>48</v>
      </c>
      <c r="B22" s="6"/>
      <c r="E22" s="2" t="s">
        <v>49</v>
      </c>
    </row>
    <row r="23" spans="1:5">
      <c r="A23" s="5" t="s">
        <v>50</v>
      </c>
      <c r="B23" s="6"/>
      <c r="E23" s="2" t="s">
        <v>51</v>
      </c>
    </row>
    <row r="24" spans="1:5">
      <c r="A24" s="5" t="s">
        <v>52</v>
      </c>
      <c r="B24" s="6"/>
      <c r="E24" s="2" t="s">
        <v>53</v>
      </c>
    </row>
    <row r="25" spans="1:5">
      <c r="A25" s="5" t="s">
        <v>54</v>
      </c>
      <c r="B25" s="6"/>
      <c r="E25" s="2" t="s">
        <v>55</v>
      </c>
    </row>
    <row r="26" spans="1:5">
      <c r="A26" s="5" t="s">
        <v>56</v>
      </c>
      <c r="B26" s="3" t="s">
        <v>274</v>
      </c>
      <c r="E26" s="2" t="s">
        <v>57</v>
      </c>
    </row>
    <row r="27" spans="1:5">
      <c r="A27" s="2" t="s">
        <v>58</v>
      </c>
      <c r="E27" s="2" t="s">
        <v>59</v>
      </c>
    </row>
    <row r="28" spans="1:5">
      <c r="A28" s="2" t="s">
        <v>60</v>
      </c>
      <c r="B28" s="3" t="s">
        <v>257</v>
      </c>
      <c r="C28" s="2" t="s">
        <v>61</v>
      </c>
      <c r="D28" s="2" t="s">
        <v>62</v>
      </c>
      <c r="E28" s="2" t="s">
        <v>63</v>
      </c>
    </row>
    <row r="29" spans="1:5">
      <c r="A29" s="2" t="s">
        <v>64</v>
      </c>
      <c r="B29" s="7" t="s">
        <v>142</v>
      </c>
      <c r="C29" s="8" t="s">
        <v>66</v>
      </c>
      <c r="D29" s="2" t="s">
        <v>67</v>
      </c>
      <c r="E29" s="2" t="s">
        <v>68</v>
      </c>
    </row>
    <row r="30" spans="1:5">
      <c r="A30" s="2" t="s">
        <v>69</v>
      </c>
      <c r="B30" s="3" t="s">
        <v>70</v>
      </c>
      <c r="C30" s="2" t="s">
        <v>71</v>
      </c>
      <c r="D30" s="2" t="s">
        <v>72</v>
      </c>
      <c r="E30" s="2" t="s">
        <v>73</v>
      </c>
    </row>
    <row r="31" spans="1:5" ht="16.5" customHeight="1">
      <c r="A31" s="2" t="s">
        <v>74</v>
      </c>
      <c r="D31" s="2" t="s">
        <v>75</v>
      </c>
      <c r="E31" s="2" t="s">
        <v>76</v>
      </c>
    </row>
    <row r="32" spans="1:5">
      <c r="A32" s="2" t="s">
        <v>77</v>
      </c>
      <c r="B32" s="3" t="s">
        <v>78</v>
      </c>
      <c r="D32" s="2" t="s">
        <v>79</v>
      </c>
      <c r="E32" s="2" t="s">
        <v>80</v>
      </c>
    </row>
    <row r="33" spans="1:9">
      <c r="A33" s="2" t="s">
        <v>81</v>
      </c>
      <c r="B33" s="20" t="s">
        <v>429</v>
      </c>
      <c r="D33" s="2" t="s">
        <v>82</v>
      </c>
      <c r="E33" s="2" t="s">
        <v>83</v>
      </c>
    </row>
    <row r="34" spans="1:9">
      <c r="A34" s="5" t="s">
        <v>84</v>
      </c>
      <c r="B34" s="6"/>
      <c r="E34" s="2" t="s">
        <v>85</v>
      </c>
    </row>
    <row r="35" spans="1:9">
      <c r="A35" s="2" t="s">
        <v>86</v>
      </c>
      <c r="B35" s="9">
        <v>1000</v>
      </c>
      <c r="D35" s="2">
        <v>2000</v>
      </c>
      <c r="E35" s="2" t="s">
        <v>87</v>
      </c>
    </row>
    <row r="36" spans="1:9">
      <c r="A36" s="5" t="s">
        <v>88</v>
      </c>
      <c r="B36" s="10">
        <v>1000</v>
      </c>
      <c r="D36" s="20"/>
    </row>
    <row r="37" spans="1:9">
      <c r="A37" s="2" t="s">
        <v>89</v>
      </c>
      <c r="E37" s="2" t="s">
        <v>90</v>
      </c>
    </row>
    <row r="38" spans="1:9">
      <c r="A38" s="2" t="s">
        <v>91</v>
      </c>
      <c r="B38" s="3">
        <v>0</v>
      </c>
      <c r="E38" s="2" t="s">
        <v>92</v>
      </c>
    </row>
    <row r="39" spans="1:9">
      <c r="A39" s="2" t="s">
        <v>93</v>
      </c>
      <c r="B39" s="3">
        <v>0</v>
      </c>
      <c r="E39" s="11" t="s">
        <v>94</v>
      </c>
    </row>
    <row r="40" spans="1:9">
      <c r="A40" s="2" t="s">
        <v>95</v>
      </c>
      <c r="B40" s="3">
        <v>0</v>
      </c>
      <c r="E40" s="11" t="s">
        <v>94</v>
      </c>
      <c r="F40" s="2" t="s">
        <v>96</v>
      </c>
    </row>
    <row r="41" spans="1:9">
      <c r="A41" s="2" t="s">
        <v>97</v>
      </c>
      <c r="B41" s="3">
        <v>0</v>
      </c>
      <c r="E41" s="11" t="s">
        <v>94</v>
      </c>
    </row>
    <row r="42" spans="1:9">
      <c r="A42" s="2" t="s">
        <v>98</v>
      </c>
      <c r="E42" s="2" t="s">
        <v>99</v>
      </c>
    </row>
    <row r="43" spans="1:9">
      <c r="A43" s="2" t="s">
        <v>100</v>
      </c>
      <c r="B43" s="6"/>
      <c r="D43" s="12" t="s">
        <v>65</v>
      </c>
    </row>
    <row r="44" spans="1:9">
      <c r="A44" s="2" t="s">
        <v>101</v>
      </c>
      <c r="E44" s="2" t="s">
        <v>67</v>
      </c>
    </row>
    <row r="45" spans="1:9">
      <c r="A45" s="2" t="s">
        <v>102</v>
      </c>
      <c r="E45" s="2" t="s">
        <v>72</v>
      </c>
    </row>
    <row r="46" spans="1:9">
      <c r="A46" s="2" t="s">
        <v>103</v>
      </c>
    </row>
    <row r="47" spans="1:9">
      <c r="A47" s="2" t="s">
        <v>104</v>
      </c>
      <c r="E47" s="2" t="s">
        <v>105</v>
      </c>
      <c r="I47" s="2" t="s">
        <v>106</v>
      </c>
    </row>
    <row r="48" spans="1:9">
      <c r="A48" s="5" t="s">
        <v>107</v>
      </c>
      <c r="B48" s="6"/>
    </row>
    <row r="49" spans="1:10">
      <c r="A49" s="2" t="s">
        <v>108</v>
      </c>
      <c r="B49" s="13"/>
      <c r="F49" s="2">
        <v>1</v>
      </c>
      <c r="J49" s="2">
        <v>1</v>
      </c>
    </row>
    <row r="50" spans="1:10">
      <c r="A50" s="5" t="s">
        <v>109</v>
      </c>
      <c r="B50" s="14"/>
      <c r="F50" s="15">
        <v>2</v>
      </c>
      <c r="G50" s="2">
        <f>SUM(F49:F50)</f>
        <v>3</v>
      </c>
      <c r="J50" s="15">
        <v>2</v>
      </c>
    </row>
    <row r="51" spans="1:10">
      <c r="A51" s="2" t="s">
        <v>110</v>
      </c>
      <c r="J51" s="16">
        <f>+J49+J50</f>
        <v>3</v>
      </c>
    </row>
    <row r="52" spans="1:10">
      <c r="A52" s="2" t="s">
        <v>111</v>
      </c>
      <c r="F52" s="2">
        <v>1</v>
      </c>
      <c r="J52" s="2">
        <v>1</v>
      </c>
    </row>
    <row r="53" spans="1:10">
      <c r="A53" s="2" t="s">
        <v>112</v>
      </c>
      <c r="F53" s="15">
        <v>2</v>
      </c>
      <c r="G53" s="15">
        <f>SUM(F52:F53)</f>
        <v>3</v>
      </c>
      <c r="J53" s="15">
        <v>2</v>
      </c>
    </row>
    <row r="54" spans="1:10" ht="13.5" thickBot="1">
      <c r="A54" s="2" t="s">
        <v>113</v>
      </c>
      <c r="G54" s="17">
        <f>+G53+G50</f>
        <v>6</v>
      </c>
      <c r="J54" s="16">
        <f>+J52+J53</f>
        <v>3</v>
      </c>
    </row>
    <row r="55" spans="1:10" ht="14.25" thickTop="1" thickBot="1">
      <c r="A55" s="2" t="s">
        <v>114</v>
      </c>
      <c r="J55" s="17">
        <f>+J54+J51</f>
        <v>6</v>
      </c>
    </row>
    <row r="56" spans="1:10" ht="13.5" thickTop="1">
      <c r="A56" s="5"/>
      <c r="B56" s="6"/>
      <c r="J56" s="18"/>
    </row>
    <row r="57" spans="1:10">
      <c r="A57" s="2" t="s">
        <v>115</v>
      </c>
      <c r="J57" s="18"/>
    </row>
    <row r="58" spans="1:10">
      <c r="A58" s="2" t="s">
        <v>116</v>
      </c>
      <c r="B58" s="6"/>
      <c r="J58" s="18"/>
    </row>
    <row r="59" spans="1:10">
      <c r="A59" s="2" t="s">
        <v>117</v>
      </c>
      <c r="J59" s="18"/>
    </row>
    <row r="60" spans="1:10">
      <c r="A60" s="2" t="s">
        <v>118</v>
      </c>
      <c r="J60" s="18"/>
    </row>
    <row r="61" spans="1:10">
      <c r="A61" s="2" t="s">
        <v>119</v>
      </c>
      <c r="J61" s="18"/>
    </row>
    <row r="62" spans="1:10">
      <c r="A62" s="2" t="s">
        <v>120</v>
      </c>
      <c r="J62" s="18"/>
    </row>
    <row r="63" spans="1:10">
      <c r="A63" s="5" t="s">
        <v>121</v>
      </c>
      <c r="B63" s="6"/>
      <c r="J63" s="18"/>
    </row>
    <row r="64" spans="1:10">
      <c r="A64" s="2" t="s">
        <v>122</v>
      </c>
      <c r="B64" s="13"/>
      <c r="J64" s="18"/>
    </row>
    <row r="65" spans="1:10">
      <c r="A65" s="5" t="s">
        <v>123</v>
      </c>
      <c r="B65" s="14"/>
      <c r="J65" s="18"/>
    </row>
    <row r="66" spans="1:10">
      <c r="A66" s="2" t="s">
        <v>124</v>
      </c>
      <c r="J66" s="18"/>
    </row>
    <row r="67" spans="1:10">
      <c r="A67" s="2" t="s">
        <v>125</v>
      </c>
      <c r="J67" s="18"/>
    </row>
    <row r="68" spans="1:10">
      <c r="A68" s="2" t="s">
        <v>126</v>
      </c>
      <c r="J68" s="18"/>
    </row>
    <row r="69" spans="1:10">
      <c r="A69" s="2" t="s">
        <v>127</v>
      </c>
      <c r="J69" s="18"/>
    </row>
    <row r="70" spans="1:10">
      <c r="A70" s="2" t="s">
        <v>128</v>
      </c>
      <c r="J70" s="18"/>
    </row>
    <row r="71" spans="1:10">
      <c r="A71" s="5"/>
      <c r="B71" s="6"/>
      <c r="J71" s="18"/>
    </row>
    <row r="72" spans="1:10">
      <c r="A72" s="2" t="s">
        <v>129</v>
      </c>
    </row>
    <row r="73" spans="1:10">
      <c r="A73" s="2" t="s">
        <v>130</v>
      </c>
      <c r="E73" s="2" t="s">
        <v>132</v>
      </c>
    </row>
    <row r="74" spans="1:10">
      <c r="A74" s="2" t="s">
        <v>133</v>
      </c>
      <c r="E74" s="2" t="s">
        <v>134</v>
      </c>
    </row>
    <row r="75" spans="1:10">
      <c r="A75" s="2" t="s">
        <v>135</v>
      </c>
      <c r="B75" s="20"/>
      <c r="E75" s="2" t="s">
        <v>136</v>
      </c>
    </row>
    <row r="76" spans="1:10">
      <c r="A76" s="5" t="s">
        <v>137</v>
      </c>
      <c r="B76" s="6"/>
    </row>
    <row r="77" spans="1:10">
      <c r="A77" s="5" t="s">
        <v>138</v>
      </c>
      <c r="B77" s="6"/>
    </row>
    <row r="78" spans="1:10" ht="19.5" customHeight="1" thickBot="1">
      <c r="A78" s="2" t="s">
        <v>139</v>
      </c>
      <c r="B78" s="19"/>
      <c r="E78" s="2" t="s">
        <v>140</v>
      </c>
    </row>
    <row r="79" spans="1:10" ht="13.5" thickTop="1"/>
  </sheetData>
  <pageMargins left="0.7" right="0.7" top="0.75" bottom="0.75" header="0.3" footer="0.3"/>
  <pageSetup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workbookViewId="0">
      <selection activeCell="A2" sqref="A2"/>
    </sheetView>
  </sheetViews>
  <sheetFormatPr defaultRowHeight="11.25"/>
  <cols>
    <col min="1" max="1" width="6.140625" style="50" customWidth="1"/>
    <col min="2" max="2" width="41" style="50" customWidth="1"/>
    <col min="3" max="3" width="15.5703125" style="50" hidden="1" customWidth="1"/>
    <col min="4" max="4" width="19" style="50" hidden="1" customWidth="1"/>
    <col min="5" max="5" width="21" style="50" hidden="1" customWidth="1"/>
    <col min="6" max="8" width="14.28515625" style="51" hidden="1" customWidth="1"/>
    <col min="9" max="10" width="14.28515625" style="51" customWidth="1"/>
    <col min="11" max="11" width="9.140625" style="50" hidden="1" customWidth="1"/>
    <col min="12" max="13" width="0" style="50" hidden="1" customWidth="1"/>
    <col min="14" max="16384" width="9.140625" style="50"/>
  </cols>
  <sheetData>
    <row r="1" spans="1:13">
      <c r="A1" s="49" t="s">
        <v>8</v>
      </c>
    </row>
    <row r="2" spans="1:13">
      <c r="A2" s="85" t="s">
        <v>427</v>
      </c>
    </row>
    <row r="3" spans="1:13">
      <c r="A3" s="50" t="str">
        <f>_Dates!B15</f>
        <v>As of June 30, 2017 and December 31, 2016</v>
      </c>
    </row>
    <row r="4" spans="1:13">
      <c r="F4" s="158" t="s">
        <v>280</v>
      </c>
      <c r="G4" s="218" t="s">
        <v>151</v>
      </c>
      <c r="H4" s="218"/>
      <c r="I4" s="158" t="str">
        <f>BS!N4</f>
        <v>YTD</v>
      </c>
      <c r="J4" s="158" t="str">
        <f>BS!O4</f>
        <v>Year Ended</v>
      </c>
    </row>
    <row r="5" spans="1:13">
      <c r="A5" s="62"/>
      <c r="B5" s="62"/>
      <c r="C5" s="52" t="s">
        <v>257</v>
      </c>
      <c r="D5" s="52" t="s">
        <v>145</v>
      </c>
      <c r="E5" s="52" t="s">
        <v>146</v>
      </c>
      <c r="F5" s="75">
        <f>IS!J5</f>
        <v>42825</v>
      </c>
      <c r="G5" s="53" t="s">
        <v>148</v>
      </c>
      <c r="H5" s="53" t="s">
        <v>149</v>
      </c>
      <c r="I5" s="75" t="str">
        <f>BS!N5</f>
        <v>06/30/2017</v>
      </c>
      <c r="J5" s="75">
        <f>BS!O5</f>
        <v>42735</v>
      </c>
    </row>
    <row r="6" spans="1:13" hidden="1">
      <c r="A6" s="50" t="s">
        <v>277</v>
      </c>
      <c r="B6" s="50" t="s">
        <v>273</v>
      </c>
      <c r="C6" s="50" t="s">
        <v>257</v>
      </c>
      <c r="D6" s="50" t="s">
        <v>0</v>
      </c>
      <c r="E6" s="50" t="s">
        <v>1</v>
      </c>
      <c r="F6" s="51" t="s">
        <v>275</v>
      </c>
      <c r="G6" s="51" t="s">
        <v>4</v>
      </c>
      <c r="H6" s="51" t="s">
        <v>5</v>
      </c>
      <c r="I6" s="51" t="s">
        <v>276</v>
      </c>
      <c r="J6" s="51" t="s">
        <v>426</v>
      </c>
      <c r="K6" s="50" t="s">
        <v>256</v>
      </c>
      <c r="L6" s="148" t="s">
        <v>419</v>
      </c>
      <c r="M6" s="148" t="s">
        <v>420</v>
      </c>
    </row>
    <row r="7" spans="1:13">
      <c r="L7" s="148"/>
      <c r="M7" s="148"/>
    </row>
  </sheetData>
  <mergeCells count="1">
    <mergeCell ref="G4:H4"/>
  </mergeCells>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opLeftCell="A16" workbookViewId="0">
      <selection activeCell="B38" sqref="B38"/>
    </sheetView>
  </sheetViews>
  <sheetFormatPr defaultRowHeight="12.75"/>
  <cols>
    <col min="1" max="1" width="34.42578125" style="2" customWidth="1"/>
    <col min="2" max="2" width="39" style="3" bestFit="1" customWidth="1"/>
    <col min="3" max="3" width="11.5703125" style="2" customWidth="1"/>
    <col min="4" max="4" width="14.7109375" style="2" customWidth="1"/>
    <col min="5" max="16384" width="9.140625" style="2"/>
  </cols>
  <sheetData>
    <row r="1" spans="1:5">
      <c r="A1" s="2" t="s">
        <v>10</v>
      </c>
    </row>
    <row r="2" spans="1:5">
      <c r="A2" s="2" t="s">
        <v>11</v>
      </c>
    </row>
    <row r="3" spans="1:5">
      <c r="A3" s="2" t="s">
        <v>12</v>
      </c>
    </row>
    <row r="4" spans="1:5">
      <c r="A4" s="2" t="s">
        <v>13</v>
      </c>
    </row>
    <row r="5" spans="1:5" ht="14.25">
      <c r="A5" s="4"/>
      <c r="B5" s="4"/>
      <c r="E5" s="2" t="s">
        <v>7</v>
      </c>
    </row>
    <row r="6" spans="1:5">
      <c r="A6" s="2" t="s">
        <v>14</v>
      </c>
      <c r="B6" s="3" t="s">
        <v>15</v>
      </c>
    </row>
    <row r="7" spans="1:5">
      <c r="A7" s="5" t="s">
        <v>16</v>
      </c>
      <c r="B7" s="6" t="s">
        <v>272</v>
      </c>
      <c r="E7" s="2" t="s">
        <v>17</v>
      </c>
    </row>
    <row r="8" spans="1:5">
      <c r="A8" s="2" t="s">
        <v>18</v>
      </c>
      <c r="B8" s="3" t="s">
        <v>19</v>
      </c>
      <c r="E8" s="2" t="s">
        <v>20</v>
      </c>
    </row>
    <row r="9" spans="1:5">
      <c r="A9" s="5" t="s">
        <v>21</v>
      </c>
      <c r="B9" s="6"/>
      <c r="E9" s="2" t="s">
        <v>22</v>
      </c>
    </row>
    <row r="10" spans="1:5">
      <c r="A10" s="2" t="s">
        <v>23</v>
      </c>
      <c r="B10" s="3" t="s">
        <v>19</v>
      </c>
      <c r="E10" s="2" t="s">
        <v>24</v>
      </c>
    </row>
    <row r="11" spans="1:5">
      <c r="A11" s="2" t="s">
        <v>25</v>
      </c>
      <c r="B11" s="3" t="s">
        <v>26</v>
      </c>
      <c r="E11" s="2" t="s">
        <v>27</v>
      </c>
    </row>
    <row r="12" spans="1:5">
      <c r="A12" s="2" t="s">
        <v>28</v>
      </c>
      <c r="E12" s="2" t="s">
        <v>29</v>
      </c>
    </row>
    <row r="13" spans="1:5">
      <c r="A13" s="2" t="s">
        <v>30</v>
      </c>
      <c r="B13" s="3">
        <v>1</v>
      </c>
      <c r="E13" s="2" t="s">
        <v>31</v>
      </c>
    </row>
    <row r="14" spans="1:5">
      <c r="A14" s="2" t="s">
        <v>32</v>
      </c>
      <c r="B14" s="3" t="s">
        <v>19</v>
      </c>
      <c r="E14" s="2" t="s">
        <v>33</v>
      </c>
    </row>
    <row r="15" spans="1:5">
      <c r="A15" s="2" t="s">
        <v>34</v>
      </c>
      <c r="B15" s="3" t="s">
        <v>19</v>
      </c>
      <c r="E15" s="2" t="s">
        <v>35</v>
      </c>
    </row>
    <row r="16" spans="1:5">
      <c r="A16" s="2" t="s">
        <v>36</v>
      </c>
      <c r="B16" s="3">
        <v>2</v>
      </c>
      <c r="E16" s="2" t="s">
        <v>37</v>
      </c>
    </row>
    <row r="17" spans="1:5">
      <c r="A17" s="2" t="s">
        <v>38</v>
      </c>
      <c r="B17" s="3" t="s">
        <v>19</v>
      </c>
      <c r="E17" s="2" t="s">
        <v>39</v>
      </c>
    </row>
    <row r="18" spans="1:5">
      <c r="A18" s="2" t="s">
        <v>40</v>
      </c>
      <c r="B18" s="3" t="s">
        <v>19</v>
      </c>
      <c r="E18" s="2" t="s">
        <v>41</v>
      </c>
    </row>
    <row r="19" spans="1:5">
      <c r="A19" s="2" t="s">
        <v>42</v>
      </c>
      <c r="E19" s="2" t="s">
        <v>43</v>
      </c>
    </row>
    <row r="20" spans="1:5">
      <c r="A20" s="5" t="s">
        <v>44</v>
      </c>
      <c r="B20" s="6" t="s">
        <v>432</v>
      </c>
      <c r="E20" s="2" t="s">
        <v>45</v>
      </c>
    </row>
    <row r="21" spans="1:5">
      <c r="A21" s="5" t="s">
        <v>46</v>
      </c>
      <c r="B21" s="6"/>
      <c r="E21" s="2" t="s">
        <v>47</v>
      </c>
    </row>
    <row r="22" spans="1:5">
      <c r="A22" s="5" t="s">
        <v>48</v>
      </c>
      <c r="B22" s="6"/>
      <c r="E22" s="2" t="s">
        <v>49</v>
      </c>
    </row>
    <row r="23" spans="1:5">
      <c r="A23" s="5" t="s">
        <v>50</v>
      </c>
      <c r="B23" s="6"/>
      <c r="E23" s="2" t="s">
        <v>51</v>
      </c>
    </row>
    <row r="24" spans="1:5">
      <c r="A24" s="5" t="s">
        <v>52</v>
      </c>
      <c r="B24" s="6"/>
      <c r="E24" s="2" t="s">
        <v>53</v>
      </c>
    </row>
    <row r="25" spans="1:5">
      <c r="A25" s="5" t="s">
        <v>54</v>
      </c>
      <c r="B25" s="6"/>
      <c r="E25" s="2" t="s">
        <v>55</v>
      </c>
    </row>
    <row r="26" spans="1:5">
      <c r="A26" s="5" t="s">
        <v>56</v>
      </c>
      <c r="B26" s="3" t="s">
        <v>274</v>
      </c>
      <c r="E26" s="2" t="s">
        <v>57</v>
      </c>
    </row>
    <row r="27" spans="1:5">
      <c r="A27" s="2" t="s">
        <v>58</v>
      </c>
      <c r="E27" s="2" t="s">
        <v>59</v>
      </c>
    </row>
    <row r="28" spans="1:5">
      <c r="A28" s="2" t="s">
        <v>60</v>
      </c>
      <c r="B28" s="3" t="s">
        <v>257</v>
      </c>
      <c r="C28" s="2" t="s">
        <v>61</v>
      </c>
      <c r="D28" s="2" t="s">
        <v>62</v>
      </c>
      <c r="E28" s="2" t="s">
        <v>63</v>
      </c>
    </row>
    <row r="29" spans="1:5">
      <c r="A29" s="2" t="s">
        <v>64</v>
      </c>
      <c r="B29" s="7" t="s">
        <v>142</v>
      </c>
      <c r="C29" s="8" t="s">
        <v>66</v>
      </c>
      <c r="D29" s="2" t="s">
        <v>67</v>
      </c>
      <c r="E29" s="2" t="s">
        <v>68</v>
      </c>
    </row>
    <row r="30" spans="1:5">
      <c r="A30" s="2" t="s">
        <v>69</v>
      </c>
      <c r="B30" s="3" t="s">
        <v>70</v>
      </c>
      <c r="C30" s="2" t="s">
        <v>71</v>
      </c>
      <c r="D30" s="2" t="s">
        <v>72</v>
      </c>
      <c r="E30" s="2" t="s">
        <v>73</v>
      </c>
    </row>
    <row r="31" spans="1:5" ht="16.5" customHeight="1">
      <c r="A31" s="2" t="s">
        <v>74</v>
      </c>
      <c r="D31" s="2" t="s">
        <v>75</v>
      </c>
      <c r="E31" s="2" t="s">
        <v>76</v>
      </c>
    </row>
    <row r="32" spans="1:5">
      <c r="A32" s="2" t="s">
        <v>77</v>
      </c>
      <c r="D32" s="2" t="s">
        <v>79</v>
      </c>
      <c r="E32" s="2" t="s">
        <v>80</v>
      </c>
    </row>
    <row r="33" spans="1:9">
      <c r="A33" s="2" t="s">
        <v>81</v>
      </c>
      <c r="B33" s="20" t="s">
        <v>434</v>
      </c>
      <c r="D33" s="2" t="s">
        <v>82</v>
      </c>
      <c r="E33" s="2" t="s">
        <v>83</v>
      </c>
    </row>
    <row r="34" spans="1:9">
      <c r="A34" s="5" t="s">
        <v>84</v>
      </c>
      <c r="B34" s="6"/>
      <c r="E34" s="2" t="s">
        <v>85</v>
      </c>
    </row>
    <row r="35" spans="1:9">
      <c r="A35" s="2" t="s">
        <v>86</v>
      </c>
      <c r="B35" s="9">
        <v>1000</v>
      </c>
      <c r="D35" s="2">
        <v>2000</v>
      </c>
      <c r="E35" s="2" t="s">
        <v>87</v>
      </c>
    </row>
    <row r="36" spans="1:9">
      <c r="A36" s="5" t="s">
        <v>88</v>
      </c>
      <c r="B36" s="10">
        <v>1000</v>
      </c>
      <c r="D36" s="20"/>
    </row>
    <row r="37" spans="1:9">
      <c r="A37" s="2" t="s">
        <v>89</v>
      </c>
      <c r="E37" s="2" t="s">
        <v>90</v>
      </c>
    </row>
    <row r="38" spans="1:9">
      <c r="A38" s="2" t="s">
        <v>91</v>
      </c>
      <c r="B38" s="3">
        <v>0</v>
      </c>
      <c r="E38" s="2" t="s">
        <v>92</v>
      </c>
    </row>
    <row r="39" spans="1:9">
      <c r="A39" s="2" t="s">
        <v>93</v>
      </c>
      <c r="B39" s="3">
        <v>0</v>
      </c>
      <c r="E39" s="11" t="s">
        <v>94</v>
      </c>
    </row>
    <row r="40" spans="1:9">
      <c r="A40" s="2" t="s">
        <v>95</v>
      </c>
      <c r="B40" s="3">
        <v>0</v>
      </c>
      <c r="E40" s="11" t="s">
        <v>94</v>
      </c>
      <c r="F40" s="2" t="s">
        <v>96</v>
      </c>
    </row>
    <row r="41" spans="1:9">
      <c r="A41" s="2" t="s">
        <v>97</v>
      </c>
      <c r="B41" s="3">
        <v>0</v>
      </c>
      <c r="E41" s="11" t="s">
        <v>94</v>
      </c>
    </row>
    <row r="42" spans="1:9">
      <c r="A42" s="2" t="s">
        <v>98</v>
      </c>
      <c r="E42" s="2" t="s">
        <v>99</v>
      </c>
    </row>
    <row r="43" spans="1:9">
      <c r="A43" s="2" t="s">
        <v>100</v>
      </c>
      <c r="B43" s="6"/>
      <c r="D43" s="12" t="s">
        <v>65</v>
      </c>
    </row>
    <row r="44" spans="1:9">
      <c r="A44" s="2" t="s">
        <v>101</v>
      </c>
      <c r="E44" s="2" t="s">
        <v>67</v>
      </c>
    </row>
    <row r="45" spans="1:9">
      <c r="A45" s="2" t="s">
        <v>102</v>
      </c>
      <c r="E45" s="2" t="s">
        <v>72</v>
      </c>
    </row>
    <row r="46" spans="1:9">
      <c r="A46" s="2" t="s">
        <v>103</v>
      </c>
    </row>
    <row r="47" spans="1:9">
      <c r="A47" s="2" t="s">
        <v>104</v>
      </c>
      <c r="E47" s="2" t="s">
        <v>105</v>
      </c>
      <c r="I47" s="2" t="s">
        <v>106</v>
      </c>
    </row>
    <row r="48" spans="1:9">
      <c r="A48" s="5" t="s">
        <v>107</v>
      </c>
      <c r="B48" s="6"/>
    </row>
    <row r="49" spans="1:10">
      <c r="A49" s="2" t="s">
        <v>108</v>
      </c>
      <c r="B49" s="13"/>
      <c r="F49" s="2">
        <v>1</v>
      </c>
      <c r="J49" s="2">
        <v>1</v>
      </c>
    </row>
    <row r="50" spans="1:10">
      <c r="A50" s="5" t="s">
        <v>109</v>
      </c>
      <c r="B50" s="14"/>
      <c r="F50" s="15">
        <v>2</v>
      </c>
      <c r="G50" s="2">
        <f>SUM(F49:F50)</f>
        <v>3</v>
      </c>
      <c r="J50" s="15">
        <v>2</v>
      </c>
    </row>
    <row r="51" spans="1:10">
      <c r="A51" s="2" t="s">
        <v>110</v>
      </c>
      <c r="J51" s="16">
        <f>+J49+J50</f>
        <v>3</v>
      </c>
    </row>
    <row r="52" spans="1:10">
      <c r="A52" s="2" t="s">
        <v>111</v>
      </c>
      <c r="F52" s="2">
        <v>1</v>
      </c>
      <c r="J52" s="2">
        <v>1</v>
      </c>
    </row>
    <row r="53" spans="1:10">
      <c r="A53" s="2" t="s">
        <v>112</v>
      </c>
      <c r="F53" s="15">
        <v>2</v>
      </c>
      <c r="G53" s="15">
        <f>SUM(F52:F53)</f>
        <v>3</v>
      </c>
      <c r="J53" s="15">
        <v>2</v>
      </c>
    </row>
    <row r="54" spans="1:10" ht="13.5" thickBot="1">
      <c r="A54" s="2" t="s">
        <v>113</v>
      </c>
      <c r="G54" s="17">
        <f>+G53+G50</f>
        <v>6</v>
      </c>
      <c r="J54" s="16">
        <f>+J52+J53</f>
        <v>3</v>
      </c>
    </row>
    <row r="55" spans="1:10" ht="14.25" thickTop="1" thickBot="1">
      <c r="A55" s="2" t="s">
        <v>114</v>
      </c>
      <c r="J55" s="17">
        <f>+J54+J51</f>
        <v>6</v>
      </c>
    </row>
    <row r="56" spans="1:10" ht="13.5" thickTop="1">
      <c r="A56" s="5"/>
      <c r="B56" s="6"/>
      <c r="J56" s="18"/>
    </row>
    <row r="57" spans="1:10">
      <c r="A57" s="2" t="s">
        <v>115</v>
      </c>
      <c r="J57" s="18"/>
    </row>
    <row r="58" spans="1:10">
      <c r="A58" s="2" t="s">
        <v>116</v>
      </c>
      <c r="B58" s="6"/>
      <c r="J58" s="18"/>
    </row>
    <row r="59" spans="1:10">
      <c r="A59" s="2" t="s">
        <v>117</v>
      </c>
      <c r="J59" s="18"/>
    </row>
    <row r="60" spans="1:10">
      <c r="A60" s="2" t="s">
        <v>118</v>
      </c>
      <c r="J60" s="18"/>
    </row>
    <row r="61" spans="1:10">
      <c r="A61" s="2" t="s">
        <v>119</v>
      </c>
      <c r="J61" s="18"/>
    </row>
    <row r="62" spans="1:10">
      <c r="A62" s="2" t="s">
        <v>120</v>
      </c>
      <c r="J62" s="18"/>
    </row>
    <row r="63" spans="1:10">
      <c r="A63" s="5" t="s">
        <v>121</v>
      </c>
      <c r="B63" s="6"/>
      <c r="J63" s="18"/>
    </row>
    <row r="64" spans="1:10">
      <c r="A64" s="2" t="s">
        <v>122</v>
      </c>
      <c r="B64" s="13"/>
      <c r="J64" s="18"/>
    </row>
    <row r="65" spans="1:10">
      <c r="A65" s="5" t="s">
        <v>123</v>
      </c>
      <c r="B65" s="14"/>
      <c r="J65" s="18"/>
    </row>
    <row r="66" spans="1:10">
      <c r="A66" s="2" t="s">
        <v>124</v>
      </c>
      <c r="J66" s="18"/>
    </row>
    <row r="67" spans="1:10">
      <c r="A67" s="2" t="s">
        <v>125</v>
      </c>
      <c r="J67" s="18"/>
    </row>
    <row r="68" spans="1:10">
      <c r="A68" s="2" t="s">
        <v>126</v>
      </c>
      <c r="J68" s="18"/>
    </row>
    <row r="69" spans="1:10">
      <c r="A69" s="2" t="s">
        <v>127</v>
      </c>
      <c r="J69" s="18"/>
    </row>
    <row r="70" spans="1:10">
      <c r="A70" s="2" t="s">
        <v>128</v>
      </c>
      <c r="J70" s="18"/>
    </row>
    <row r="71" spans="1:10">
      <c r="A71" s="5"/>
      <c r="B71" s="6"/>
      <c r="J71" s="18"/>
    </row>
    <row r="72" spans="1:10">
      <c r="A72" s="2" t="s">
        <v>129</v>
      </c>
    </row>
    <row r="73" spans="1:10">
      <c r="A73" s="2" t="s">
        <v>130</v>
      </c>
      <c r="E73" s="2" t="s">
        <v>132</v>
      </c>
    </row>
    <row r="74" spans="1:10">
      <c r="A74" s="2" t="s">
        <v>133</v>
      </c>
      <c r="E74" s="2" t="s">
        <v>134</v>
      </c>
    </row>
    <row r="75" spans="1:10">
      <c r="A75" s="2" t="s">
        <v>135</v>
      </c>
      <c r="B75" s="20"/>
      <c r="E75" s="2" t="s">
        <v>136</v>
      </c>
    </row>
    <row r="76" spans="1:10">
      <c r="A76" s="5" t="s">
        <v>137</v>
      </c>
      <c r="B76" s="6"/>
    </row>
    <row r="77" spans="1:10">
      <c r="A77" s="5" t="s">
        <v>138</v>
      </c>
      <c r="B77" s="6"/>
    </row>
    <row r="78" spans="1:10" ht="19.5" customHeight="1" thickBot="1">
      <c r="A78" s="2" t="s">
        <v>139</v>
      </c>
      <c r="B78" s="19"/>
      <c r="E78" s="2" t="s">
        <v>140</v>
      </c>
    </row>
    <row r="79" spans="1:10" ht="13.5" thickTop="1"/>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workbookViewId="0">
      <selection activeCell="A15" sqref="A15"/>
    </sheetView>
  </sheetViews>
  <sheetFormatPr defaultRowHeight="12.75"/>
  <cols>
    <col min="1" max="1" width="34.42578125" style="2" customWidth="1"/>
    <col min="2" max="2" width="39" style="3" bestFit="1" customWidth="1"/>
    <col min="3" max="3" width="11.5703125" style="2" customWidth="1"/>
    <col min="4" max="4" width="14.7109375" style="2" customWidth="1"/>
    <col min="5" max="16384" width="9.140625" style="2"/>
  </cols>
  <sheetData>
    <row r="1" spans="1:5">
      <c r="A1" s="2" t="s">
        <v>510</v>
      </c>
    </row>
    <row r="2" spans="1:5">
      <c r="A2" s="2" t="s">
        <v>515</v>
      </c>
    </row>
    <row r="3" spans="1:5">
      <c r="A3" s="2" t="s">
        <v>512</v>
      </c>
    </row>
    <row r="4" spans="1:5">
      <c r="A4" s="2" t="s">
        <v>511</v>
      </c>
    </row>
    <row r="7" spans="1:5">
      <c r="A7" s="2" t="s">
        <v>10</v>
      </c>
    </row>
    <row r="8" spans="1:5">
      <c r="A8" s="2" t="s">
        <v>513</v>
      </c>
    </row>
    <row r="9" spans="1:5">
      <c r="A9" s="2" t="s">
        <v>514</v>
      </c>
    </row>
    <row r="10" spans="1:5">
      <c r="A10" s="2" t="s">
        <v>13</v>
      </c>
    </row>
    <row r="11" spans="1:5" ht="14.25">
      <c r="A11" s="4"/>
      <c r="B11" s="4"/>
      <c r="E11" s="2" t="s">
        <v>7</v>
      </c>
    </row>
    <row r="12" spans="1:5">
      <c r="A12" s="2" t="s">
        <v>14</v>
      </c>
      <c r="B12" s="3" t="s">
        <v>15</v>
      </c>
      <c r="E12" s="2" t="s">
        <v>489</v>
      </c>
    </row>
    <row r="13" spans="1:5">
      <c r="A13" s="5" t="s">
        <v>16</v>
      </c>
      <c r="B13" s="6" t="s">
        <v>491</v>
      </c>
      <c r="E13" s="2" t="s">
        <v>17</v>
      </c>
    </row>
    <row r="14" spans="1:5">
      <c r="A14" s="2" t="s">
        <v>18</v>
      </c>
      <c r="B14" s="3" t="s">
        <v>19</v>
      </c>
      <c r="E14" s="2" t="s">
        <v>20</v>
      </c>
    </row>
    <row r="15" spans="1:5">
      <c r="A15" s="5" t="s">
        <v>21</v>
      </c>
      <c r="B15" s="6"/>
      <c r="E15" s="2" t="s">
        <v>22</v>
      </c>
    </row>
    <row r="16" spans="1:5">
      <c r="A16" s="2" t="s">
        <v>23</v>
      </c>
      <c r="B16" s="3" t="s">
        <v>19</v>
      </c>
      <c r="E16" s="2" t="s">
        <v>24</v>
      </c>
    </row>
    <row r="17" spans="1:5">
      <c r="A17" s="2" t="s">
        <v>25</v>
      </c>
      <c r="B17" s="3" t="s">
        <v>26</v>
      </c>
      <c r="E17" s="2" t="s">
        <v>490</v>
      </c>
    </row>
    <row r="18" spans="1:5">
      <c r="A18" s="2" t="s">
        <v>28</v>
      </c>
      <c r="E18" s="2" t="s">
        <v>29</v>
      </c>
    </row>
    <row r="19" spans="1:5">
      <c r="A19" s="2" t="s">
        <v>30</v>
      </c>
      <c r="B19" s="3">
        <v>1</v>
      </c>
      <c r="E19" s="2" t="s">
        <v>31</v>
      </c>
    </row>
    <row r="20" spans="1:5">
      <c r="A20" s="2" t="s">
        <v>32</v>
      </c>
      <c r="B20" s="3" t="s">
        <v>19</v>
      </c>
      <c r="E20" s="2" t="s">
        <v>33</v>
      </c>
    </row>
    <row r="21" spans="1:5">
      <c r="A21" s="2" t="s">
        <v>34</v>
      </c>
      <c r="B21" s="3" t="s">
        <v>19</v>
      </c>
      <c r="E21" s="2" t="s">
        <v>516</v>
      </c>
    </row>
    <row r="22" spans="1:5">
      <c r="A22" s="2" t="s">
        <v>36</v>
      </c>
      <c r="B22" s="3">
        <v>2</v>
      </c>
      <c r="E22" s="2" t="s">
        <v>37</v>
      </c>
    </row>
    <row r="23" spans="1:5">
      <c r="A23" s="2" t="s">
        <v>38</v>
      </c>
      <c r="B23" s="3" t="s">
        <v>19</v>
      </c>
      <c r="E23" s="2" t="s">
        <v>39</v>
      </c>
    </row>
    <row r="24" spans="1:5">
      <c r="A24" s="2" t="s">
        <v>40</v>
      </c>
      <c r="B24" s="3" t="s">
        <v>19</v>
      </c>
      <c r="E24" s="2" t="s">
        <v>41</v>
      </c>
    </row>
    <row r="25" spans="1:5">
      <c r="A25" s="2" t="s">
        <v>42</v>
      </c>
      <c r="E25" s="2" t="s">
        <v>43</v>
      </c>
    </row>
    <row r="26" spans="1:5">
      <c r="A26" s="5" t="s">
        <v>44</v>
      </c>
      <c r="B26" s="6"/>
      <c r="E26" s="2" t="s">
        <v>45</v>
      </c>
    </row>
    <row r="27" spans="1:5">
      <c r="A27" s="5" t="s">
        <v>46</v>
      </c>
      <c r="B27" s="6"/>
      <c r="E27" s="2" t="s">
        <v>47</v>
      </c>
    </row>
    <row r="28" spans="1:5">
      <c r="A28" s="5" t="s">
        <v>48</v>
      </c>
      <c r="B28" s="6"/>
      <c r="E28" s="2" t="s">
        <v>49</v>
      </c>
    </row>
    <row r="29" spans="1:5">
      <c r="A29" s="5" t="s">
        <v>50</v>
      </c>
      <c r="B29" s="6"/>
      <c r="E29" s="2" t="s">
        <v>51</v>
      </c>
    </row>
    <row r="30" spans="1:5">
      <c r="A30" s="5" t="s">
        <v>52</v>
      </c>
      <c r="B30" s="6"/>
      <c r="E30" s="2" t="s">
        <v>53</v>
      </c>
    </row>
    <row r="31" spans="1:5">
      <c r="A31" s="5" t="s">
        <v>54</v>
      </c>
      <c r="B31" s="6"/>
      <c r="E31" s="2" t="s">
        <v>55</v>
      </c>
    </row>
    <row r="32" spans="1:5">
      <c r="A32" s="5" t="s">
        <v>56</v>
      </c>
      <c r="B32" s="6"/>
      <c r="E32" s="2" t="s">
        <v>57</v>
      </c>
    </row>
    <row r="33" spans="1:6">
      <c r="A33" s="2" t="s">
        <v>58</v>
      </c>
      <c r="E33" s="2" t="s">
        <v>59</v>
      </c>
    </row>
    <row r="34" spans="1:6">
      <c r="A34" s="2" t="s">
        <v>60</v>
      </c>
      <c r="B34" s="3" t="s">
        <v>257</v>
      </c>
      <c r="C34" s="2" t="s">
        <v>61</v>
      </c>
      <c r="D34" s="2" t="s">
        <v>62</v>
      </c>
      <c r="E34" s="2" t="s">
        <v>63</v>
      </c>
    </row>
    <row r="35" spans="1:6">
      <c r="A35" s="2" t="s">
        <v>64</v>
      </c>
      <c r="B35" s="7" t="s">
        <v>142</v>
      </c>
      <c r="C35" s="8" t="s">
        <v>66</v>
      </c>
      <c r="D35" s="2" t="s">
        <v>67</v>
      </c>
      <c r="E35" s="2" t="s">
        <v>68</v>
      </c>
    </row>
    <row r="36" spans="1:6">
      <c r="A36" s="2" t="s">
        <v>69</v>
      </c>
      <c r="B36" s="3" t="s">
        <v>70</v>
      </c>
      <c r="C36" s="2" t="s">
        <v>71</v>
      </c>
      <c r="D36" s="2" t="s">
        <v>72</v>
      </c>
      <c r="E36" s="2" t="s">
        <v>73</v>
      </c>
    </row>
    <row r="37" spans="1:6" ht="16.5" customHeight="1">
      <c r="A37" s="2" t="s">
        <v>74</v>
      </c>
      <c r="D37" s="2" t="s">
        <v>75</v>
      </c>
      <c r="E37" s="2" t="s">
        <v>76</v>
      </c>
    </row>
    <row r="38" spans="1:6">
      <c r="A38" s="2" t="s">
        <v>77</v>
      </c>
      <c r="B38" s="3" t="s">
        <v>78</v>
      </c>
      <c r="D38" s="2" t="s">
        <v>79</v>
      </c>
      <c r="E38" s="2" t="s">
        <v>80</v>
      </c>
    </row>
    <row r="39" spans="1:6">
      <c r="A39" s="2" t="s">
        <v>81</v>
      </c>
      <c r="B39" s="20" t="s">
        <v>394</v>
      </c>
      <c r="D39" s="2" t="s">
        <v>82</v>
      </c>
      <c r="E39" s="2" t="s">
        <v>83</v>
      </c>
    </row>
    <row r="40" spans="1:6">
      <c r="A40" s="5" t="s">
        <v>84</v>
      </c>
      <c r="B40" s="6"/>
      <c r="E40" s="2" t="s">
        <v>85</v>
      </c>
    </row>
    <row r="41" spans="1:6">
      <c r="A41" s="2" t="s">
        <v>86</v>
      </c>
      <c r="B41" s="9">
        <v>1000</v>
      </c>
      <c r="D41" s="2">
        <v>2000</v>
      </c>
      <c r="E41" s="2" t="s">
        <v>87</v>
      </c>
    </row>
    <row r="42" spans="1:6">
      <c r="A42" s="5" t="s">
        <v>88</v>
      </c>
      <c r="B42" s="10">
        <v>1000</v>
      </c>
      <c r="D42" s="20"/>
    </row>
    <row r="43" spans="1:6">
      <c r="A43" s="2" t="s">
        <v>89</v>
      </c>
      <c r="E43" s="2" t="s">
        <v>90</v>
      </c>
    </row>
    <row r="44" spans="1:6">
      <c r="A44" s="2" t="s">
        <v>91</v>
      </c>
      <c r="B44" s="3">
        <v>0</v>
      </c>
      <c r="E44" s="2" t="s">
        <v>92</v>
      </c>
    </row>
    <row r="45" spans="1:6">
      <c r="A45" s="2" t="s">
        <v>93</v>
      </c>
      <c r="B45" s="3">
        <v>0</v>
      </c>
      <c r="E45" s="11" t="s">
        <v>94</v>
      </c>
    </row>
    <row r="46" spans="1:6">
      <c r="A46" s="2" t="s">
        <v>95</v>
      </c>
      <c r="B46" s="3">
        <v>0</v>
      </c>
      <c r="E46" s="11" t="s">
        <v>94</v>
      </c>
      <c r="F46" s="2" t="s">
        <v>96</v>
      </c>
    </row>
    <row r="47" spans="1:6">
      <c r="A47" s="2" t="s">
        <v>97</v>
      </c>
      <c r="B47" s="3">
        <v>0</v>
      </c>
      <c r="E47" s="11" t="s">
        <v>94</v>
      </c>
    </row>
    <row r="48" spans="1:6">
      <c r="A48" s="2" t="s">
        <v>98</v>
      </c>
      <c r="E48" s="2" t="s">
        <v>99</v>
      </c>
    </row>
    <row r="49" spans="1:10">
      <c r="A49" s="2" t="s">
        <v>100</v>
      </c>
      <c r="B49" s="6"/>
      <c r="D49" s="12" t="s">
        <v>65</v>
      </c>
    </row>
    <row r="50" spans="1:10">
      <c r="A50" s="2" t="s">
        <v>101</v>
      </c>
      <c r="E50" s="2" t="s">
        <v>67</v>
      </c>
    </row>
    <row r="51" spans="1:10">
      <c r="A51" s="2" t="s">
        <v>102</v>
      </c>
      <c r="E51" s="2" t="s">
        <v>72</v>
      </c>
    </row>
    <row r="52" spans="1:10">
      <c r="A52" s="2" t="s">
        <v>103</v>
      </c>
    </row>
    <row r="53" spans="1:10">
      <c r="A53" s="2" t="s">
        <v>104</v>
      </c>
      <c r="E53" s="2" t="s">
        <v>105</v>
      </c>
      <c r="I53" s="2" t="s">
        <v>106</v>
      </c>
    </row>
    <row r="54" spans="1:10">
      <c r="A54" s="5" t="s">
        <v>107</v>
      </c>
      <c r="B54" s="6"/>
    </row>
    <row r="55" spans="1:10">
      <c r="A55" s="2" t="s">
        <v>108</v>
      </c>
      <c r="B55" s="13"/>
      <c r="F55" s="2">
        <v>1</v>
      </c>
      <c r="J55" s="2">
        <v>1</v>
      </c>
    </row>
    <row r="56" spans="1:10">
      <c r="A56" s="5" t="s">
        <v>109</v>
      </c>
      <c r="B56" s="14"/>
      <c r="F56" s="15">
        <v>2</v>
      </c>
      <c r="G56" s="2">
        <f>SUM(F55:F56)</f>
        <v>3</v>
      </c>
      <c r="J56" s="15">
        <v>2</v>
      </c>
    </row>
    <row r="57" spans="1:10">
      <c r="A57" s="2" t="s">
        <v>110</v>
      </c>
      <c r="J57" s="16">
        <f>+J55+J56</f>
        <v>3</v>
      </c>
    </row>
    <row r="58" spans="1:10">
      <c r="A58" s="2" t="s">
        <v>111</v>
      </c>
      <c r="F58" s="2">
        <v>1</v>
      </c>
      <c r="J58" s="2">
        <v>1</v>
      </c>
    </row>
    <row r="59" spans="1:10">
      <c r="A59" s="2" t="s">
        <v>112</v>
      </c>
      <c r="F59" s="15">
        <v>2</v>
      </c>
      <c r="G59" s="15">
        <f>SUM(F58:F59)</f>
        <v>3</v>
      </c>
      <c r="J59" s="15">
        <v>2</v>
      </c>
    </row>
    <row r="60" spans="1:10" ht="13.5" thickBot="1">
      <c r="A60" s="2" t="s">
        <v>113</v>
      </c>
      <c r="G60" s="17">
        <f>+G59+G56</f>
        <v>6</v>
      </c>
      <c r="J60" s="16">
        <f>+J58+J59</f>
        <v>3</v>
      </c>
    </row>
    <row r="61" spans="1:10" ht="14.25" thickTop="1" thickBot="1">
      <c r="A61" s="2" t="s">
        <v>114</v>
      </c>
      <c r="J61" s="17">
        <f>+J60+J57</f>
        <v>6</v>
      </c>
    </row>
    <row r="62" spans="1:10" ht="13.5" thickTop="1">
      <c r="A62" s="5"/>
      <c r="B62" s="6"/>
      <c r="J62" s="18"/>
    </row>
    <row r="63" spans="1:10">
      <c r="A63" s="2" t="s">
        <v>115</v>
      </c>
      <c r="J63" s="18"/>
    </row>
    <row r="64" spans="1:10">
      <c r="A64" s="2" t="s">
        <v>116</v>
      </c>
      <c r="B64" s="6"/>
      <c r="J64" s="18"/>
    </row>
    <row r="65" spans="1:10">
      <c r="A65" s="2" t="s">
        <v>117</v>
      </c>
      <c r="J65" s="18"/>
    </row>
    <row r="66" spans="1:10">
      <c r="A66" s="2" t="s">
        <v>118</v>
      </c>
      <c r="J66" s="18"/>
    </row>
    <row r="67" spans="1:10">
      <c r="A67" s="2" t="s">
        <v>119</v>
      </c>
      <c r="J67" s="18"/>
    </row>
    <row r="68" spans="1:10">
      <c r="A68" s="2" t="s">
        <v>120</v>
      </c>
      <c r="J68" s="18"/>
    </row>
    <row r="69" spans="1:10">
      <c r="A69" s="5" t="s">
        <v>121</v>
      </c>
      <c r="B69" s="6"/>
      <c r="J69" s="18"/>
    </row>
    <row r="70" spans="1:10">
      <c r="A70" s="2" t="s">
        <v>122</v>
      </c>
      <c r="B70" s="13"/>
      <c r="J70" s="18"/>
    </row>
    <row r="71" spans="1:10">
      <c r="A71" s="5" t="s">
        <v>123</v>
      </c>
      <c r="B71" s="14"/>
      <c r="J71" s="18"/>
    </row>
    <row r="72" spans="1:10">
      <c r="A72" s="2" t="s">
        <v>124</v>
      </c>
      <c r="J72" s="18"/>
    </row>
    <row r="73" spans="1:10">
      <c r="A73" s="2" t="s">
        <v>125</v>
      </c>
      <c r="J73" s="18"/>
    </row>
    <row r="74" spans="1:10">
      <c r="A74" s="2" t="s">
        <v>126</v>
      </c>
      <c r="J74" s="18"/>
    </row>
    <row r="75" spans="1:10">
      <c r="A75" s="2" t="s">
        <v>127</v>
      </c>
      <c r="J75" s="18"/>
    </row>
    <row r="76" spans="1:10">
      <c r="A76" s="2" t="s">
        <v>128</v>
      </c>
      <c r="J76" s="18"/>
    </row>
    <row r="77" spans="1:10">
      <c r="A77" s="5"/>
      <c r="B77" s="6"/>
      <c r="J77" s="18"/>
    </row>
    <row r="78" spans="1:10">
      <c r="A78" s="2" t="s">
        <v>129</v>
      </c>
    </row>
    <row r="79" spans="1:10">
      <c r="A79" s="2" t="s">
        <v>130</v>
      </c>
      <c r="B79" s="3" t="s">
        <v>131</v>
      </c>
      <c r="E79" s="2" t="s">
        <v>132</v>
      </c>
    </row>
    <row r="80" spans="1:10">
      <c r="A80" s="2" t="s">
        <v>133</v>
      </c>
      <c r="E80" s="2" t="s">
        <v>134</v>
      </c>
    </row>
    <row r="81" spans="1:5">
      <c r="A81" s="2" t="s">
        <v>135</v>
      </c>
      <c r="B81" s="20" t="s">
        <v>394</v>
      </c>
      <c r="E81" s="2" t="s">
        <v>136</v>
      </c>
    </row>
    <row r="82" spans="1:5">
      <c r="A82" s="5" t="s">
        <v>137</v>
      </c>
      <c r="B82" s="6"/>
    </row>
    <row r="83" spans="1:5">
      <c r="A83" s="5" t="s">
        <v>138</v>
      </c>
      <c r="B83" s="6"/>
    </row>
    <row r="84" spans="1:5" ht="19.5" customHeight="1" thickBot="1">
      <c r="A84" s="2" t="s">
        <v>139</v>
      </c>
      <c r="B84" s="19">
        <v>3000</v>
      </c>
      <c r="E84" s="2" t="s">
        <v>140</v>
      </c>
    </row>
    <row r="85" spans="1:5" ht="13.5" thickTop="1"/>
  </sheetData>
  <pageMargins left="0.7" right="0.7"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workbookViewId="0">
      <selection activeCell="A2" sqref="A2"/>
    </sheetView>
  </sheetViews>
  <sheetFormatPr defaultRowHeight="11.25"/>
  <cols>
    <col min="1" max="1" width="6.140625" style="50" customWidth="1"/>
    <col min="2" max="2" width="41" style="50" customWidth="1"/>
    <col min="3" max="4" width="14.5703125" style="50" customWidth="1"/>
    <col min="5" max="5" width="15.5703125" style="50" hidden="1" customWidth="1"/>
    <col min="6" max="6" width="19" style="50" hidden="1" customWidth="1"/>
    <col min="7" max="7" width="21" style="50" hidden="1" customWidth="1"/>
    <col min="8" max="10" width="9.140625" style="50" hidden="1" customWidth="1"/>
    <col min="11" max="16384" width="9.140625" style="50"/>
  </cols>
  <sheetData>
    <row r="1" spans="1:10">
      <c r="A1" s="49" t="s">
        <v>8</v>
      </c>
    </row>
    <row r="2" spans="1:10">
      <c r="A2" s="85" t="s">
        <v>428</v>
      </c>
    </row>
    <row r="3" spans="1:10">
      <c r="A3" s="50" t="str">
        <f>_Dates!B20</f>
        <v>For the 3-month Period Ended June 30, 2017</v>
      </c>
    </row>
    <row r="4" spans="1:10">
      <c r="C4" s="64" t="str">
        <f>_Dates!B5</f>
        <v>Apr - Jun</v>
      </c>
      <c r="D4" s="61" t="str">
        <f>_Dates!B4</f>
        <v>Jan - Jun</v>
      </c>
    </row>
    <row r="5" spans="1:10">
      <c r="A5" s="62"/>
      <c r="B5" s="62"/>
      <c r="C5" s="134">
        <f>_Dates!B6</f>
        <v>2017</v>
      </c>
      <c r="D5" s="134">
        <f>_Dates!B6</f>
        <v>2017</v>
      </c>
      <c r="E5" s="52" t="s">
        <v>257</v>
      </c>
      <c r="F5" s="52" t="s">
        <v>145</v>
      </c>
      <c r="G5" s="52" t="s">
        <v>146</v>
      </c>
    </row>
    <row r="6" spans="1:10" hidden="1">
      <c r="A6" s="50" t="s">
        <v>277</v>
      </c>
      <c r="B6" s="50" t="s">
        <v>273</v>
      </c>
      <c r="C6" s="51" t="s">
        <v>433</v>
      </c>
      <c r="D6" s="51" t="s">
        <v>276</v>
      </c>
      <c r="E6" s="50" t="s">
        <v>257</v>
      </c>
      <c r="F6" s="50" t="s">
        <v>0</v>
      </c>
      <c r="G6" s="50" t="s">
        <v>1</v>
      </c>
      <c r="H6" s="50" t="s">
        <v>256</v>
      </c>
      <c r="I6" s="148" t="s">
        <v>419</v>
      </c>
      <c r="J6" s="148" t="s">
        <v>420</v>
      </c>
    </row>
    <row r="7" spans="1:10">
      <c r="I7" s="148"/>
      <c r="J7" s="148"/>
    </row>
  </sheetData>
  <pageMargins left="0.7" right="0.7" top="0.75" bottom="0.75" header="0.3" footer="0.3"/>
  <pageSetup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A2" sqref="A2:B2"/>
    </sheetView>
  </sheetViews>
  <sheetFormatPr defaultRowHeight="12.75"/>
  <cols>
    <col min="1" max="1" width="30" style="161" customWidth="1"/>
    <col min="2" max="2" width="34.42578125" style="161" customWidth="1"/>
    <col min="3" max="3" width="12" style="161" customWidth="1"/>
    <col min="4" max="4" width="15.28515625" style="161" customWidth="1"/>
    <col min="5" max="16384" width="9.140625" style="161"/>
  </cols>
  <sheetData>
    <row r="1" spans="1:4">
      <c r="A1" s="219" t="s">
        <v>8</v>
      </c>
      <c r="B1" s="220"/>
      <c r="C1" s="160"/>
      <c r="D1" s="160"/>
    </row>
    <row r="2" spans="1:4">
      <c r="A2" s="221" t="s">
        <v>435</v>
      </c>
      <c r="B2" s="221"/>
      <c r="C2" s="160"/>
      <c r="D2" s="160"/>
    </row>
    <row r="3" spans="1:4">
      <c r="A3" s="222" t="str">
        <f>_Dates!B18</f>
        <v>For the 6-month Period Ended  June 30, 2017</v>
      </c>
      <c r="B3" s="222"/>
      <c r="C3" s="160"/>
      <c r="D3" s="160"/>
    </row>
    <row r="4" spans="1:4">
      <c r="A4" s="160"/>
      <c r="B4" s="160"/>
      <c r="C4" s="162" t="str">
        <f>_Dates!B4</f>
        <v>Jan - Jun</v>
      </c>
      <c r="D4" s="162" t="s">
        <v>415</v>
      </c>
    </row>
    <row r="5" spans="1:4" ht="15.75" thickBot="1">
      <c r="A5" s="163" t="s">
        <v>436</v>
      </c>
      <c r="B5" s="163" t="s">
        <v>437</v>
      </c>
      <c r="C5" s="164">
        <f>_Dates!B6</f>
        <v>2017</v>
      </c>
      <c r="D5" s="178">
        <f>_Dates!B8</f>
        <v>42735</v>
      </c>
    </row>
    <row r="6" spans="1:4" ht="15">
      <c r="A6" s="165" t="s">
        <v>438</v>
      </c>
      <c r="B6" s="160"/>
      <c r="C6" s="160"/>
      <c r="D6" s="160"/>
    </row>
    <row r="7" spans="1:4">
      <c r="A7" s="166" t="s">
        <v>439</v>
      </c>
      <c r="B7" s="166" t="s">
        <v>440</v>
      </c>
      <c r="C7" s="167" t="e">
        <f>BS!T8</f>
        <v>#DIV/0!</v>
      </c>
      <c r="D7" s="167" t="e">
        <f>BS!U8</f>
        <v>#DIV/0!</v>
      </c>
    </row>
    <row r="8" spans="1:4" ht="15">
      <c r="A8" s="165" t="s">
        <v>441</v>
      </c>
      <c r="B8" s="160"/>
      <c r="C8" s="160"/>
      <c r="D8" s="160"/>
    </row>
    <row r="9" spans="1:4">
      <c r="A9" s="166" t="s">
        <v>442</v>
      </c>
      <c r="B9" s="166" t="s">
        <v>443</v>
      </c>
      <c r="C9" s="167" t="e">
        <f>BS!T29</f>
        <v>#DIV/0!</v>
      </c>
      <c r="D9" s="167" t="e">
        <f>BS!U29</f>
        <v>#DIV/0!</v>
      </c>
    </row>
    <row r="10" spans="1:4" ht="15">
      <c r="A10" s="165" t="s">
        <v>444</v>
      </c>
      <c r="B10" s="160"/>
      <c r="C10" s="160"/>
      <c r="D10" s="160"/>
    </row>
    <row r="11" spans="1:4">
      <c r="A11" s="166" t="s">
        <v>445</v>
      </c>
      <c r="B11" s="166" t="s">
        <v>446</v>
      </c>
      <c r="C11" s="168" t="e">
        <f>BS!T16</f>
        <v>#DIV/0!</v>
      </c>
      <c r="D11" s="168" t="e">
        <f>BS!U16</f>
        <v>#DIV/0!</v>
      </c>
    </row>
    <row r="12" spans="1:4" ht="15">
      <c r="A12" s="165" t="s">
        <v>447</v>
      </c>
      <c r="B12" s="160"/>
      <c r="C12" s="160"/>
      <c r="D12" s="160"/>
    </row>
    <row r="13" spans="1:4">
      <c r="A13" s="166" t="s">
        <v>448</v>
      </c>
      <c r="B13" s="166" t="s">
        <v>449</v>
      </c>
      <c r="C13" s="167" t="e">
        <f>IS!V28</f>
        <v>#DIV/0!</v>
      </c>
      <c r="D13" s="167"/>
    </row>
    <row r="14" spans="1:4" ht="15">
      <c r="A14" s="165" t="s">
        <v>450</v>
      </c>
      <c r="B14" s="160"/>
      <c r="C14" s="160"/>
      <c r="D14" s="160"/>
    </row>
    <row r="15" spans="1:4" ht="15">
      <c r="A15" s="166" t="s">
        <v>451</v>
      </c>
      <c r="B15" s="166" t="s">
        <v>452</v>
      </c>
      <c r="C15" s="169" t="e">
        <f>IS!V32</f>
        <v>#DIV/0!</v>
      </c>
      <c r="D15" s="169"/>
    </row>
    <row r="16" spans="1:4">
      <c r="A16" s="160"/>
      <c r="B16" s="160"/>
      <c r="C16" s="160"/>
      <c r="D16" s="160"/>
    </row>
    <row r="17" spans="1:4">
      <c r="A17" s="222" t="s">
        <v>453</v>
      </c>
      <c r="B17" s="222"/>
      <c r="C17" s="222"/>
      <c r="D17" s="160"/>
    </row>
  </sheetData>
  <mergeCells count="4">
    <mergeCell ref="A1:B1"/>
    <mergeCell ref="A2:B2"/>
    <mergeCell ref="A3:B3"/>
    <mergeCell ref="A17:C17"/>
  </mergeCells>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selection activeCell="A3" sqref="A3"/>
    </sheetView>
  </sheetViews>
  <sheetFormatPr defaultRowHeight="11.25"/>
  <cols>
    <col min="1" max="1" width="8.5703125" style="50" customWidth="1"/>
    <col min="2" max="2" width="27.42578125" style="50" customWidth="1"/>
    <col min="3" max="3" width="15.5703125" style="50" hidden="1" customWidth="1"/>
    <col min="4" max="4" width="19" style="50" hidden="1" customWidth="1"/>
    <col min="5" max="5" width="0.140625" style="50" hidden="1" customWidth="1"/>
    <col min="6" max="6" width="13.42578125" style="51" customWidth="1"/>
    <col min="7" max="9" width="12.7109375" style="51" customWidth="1"/>
    <col min="10" max="10" width="13.85546875" style="51" customWidth="1"/>
    <col min="11" max="11" width="12.7109375" style="59" customWidth="1"/>
    <col min="12" max="12" width="0" style="50" hidden="1" customWidth="1"/>
    <col min="13" max="16384" width="9.140625" style="50"/>
  </cols>
  <sheetData>
    <row r="1" spans="1:12">
      <c r="A1" s="49" t="s">
        <v>8</v>
      </c>
    </row>
    <row r="2" spans="1:12" ht="15">
      <c r="A2" s="85" t="s">
        <v>9</v>
      </c>
      <c r="L2" s="116"/>
    </row>
    <row r="3" spans="1:12" ht="15">
      <c r="A3" s="50" t="s">
        <v>410</v>
      </c>
      <c r="L3" s="117"/>
    </row>
    <row r="4" spans="1:12">
      <c r="A4" s="142"/>
      <c r="B4" s="142"/>
      <c r="F4" s="141" t="s">
        <v>424</v>
      </c>
      <c r="G4" s="214" t="str">
        <f>IS!Q16</f>
        <v>For the 3-month Period Ended June 30, 2017</v>
      </c>
      <c r="H4" s="215"/>
      <c r="I4" s="216"/>
      <c r="J4" s="137" t="s">
        <v>425</v>
      </c>
      <c r="K4" s="145" t="s">
        <v>416</v>
      </c>
      <c r="L4" s="62"/>
    </row>
    <row r="5" spans="1:12">
      <c r="A5" s="143" t="s">
        <v>417</v>
      </c>
      <c r="B5" s="143" t="s">
        <v>144</v>
      </c>
      <c r="C5" s="52" t="s">
        <v>257</v>
      </c>
      <c r="D5" s="52" t="s">
        <v>145</v>
      </c>
      <c r="E5" s="52" t="s">
        <v>146</v>
      </c>
      <c r="F5" s="157">
        <f>_Dates!B13</f>
        <v>42825</v>
      </c>
      <c r="G5" s="139" t="s">
        <v>148</v>
      </c>
      <c r="H5" s="53" t="s">
        <v>149</v>
      </c>
      <c r="I5" s="140" t="s">
        <v>293</v>
      </c>
      <c r="J5" s="138" t="str">
        <f>_Dates!C3</f>
        <v>06/30/2017</v>
      </c>
      <c r="K5" s="146" t="s">
        <v>253</v>
      </c>
    </row>
    <row r="6" spans="1:12">
      <c r="A6" s="50" t="s">
        <v>2</v>
      </c>
      <c r="B6" s="50" t="s">
        <v>255</v>
      </c>
      <c r="C6" s="50" t="s">
        <v>257</v>
      </c>
      <c r="D6" s="50" t="s">
        <v>0</v>
      </c>
      <c r="E6" s="50" t="s">
        <v>1</v>
      </c>
      <c r="F6" s="51" t="s">
        <v>3</v>
      </c>
      <c r="G6" s="51" t="s">
        <v>4</v>
      </c>
      <c r="H6" s="51" t="s">
        <v>5</v>
      </c>
      <c r="I6" s="51" t="s">
        <v>279</v>
      </c>
      <c r="J6" s="51" t="s">
        <v>6</v>
      </c>
      <c r="K6" s="59" t="s">
        <v>393</v>
      </c>
      <c r="L6" s="63" t="s">
        <v>278</v>
      </c>
    </row>
    <row r="7" spans="1:12">
      <c r="I7" s="51">
        <f>+G7-H7</f>
        <v>0</v>
      </c>
      <c r="L7" s="63"/>
    </row>
    <row r="8" spans="1:12" ht="15.75" customHeight="1"/>
  </sheetData>
  <mergeCells count="1">
    <mergeCell ref="G4:I4"/>
  </mergeCells>
  <pageMargins left="0.7" right="0.7" top="0.75" bottom="0.75" header="0.3" footer="0.3"/>
  <pageSetup scale="80"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5"/>
  <sheetViews>
    <sheetView workbookViewId="0"/>
  </sheetViews>
  <sheetFormatPr defaultRowHeight="12.75"/>
  <cols>
    <col min="1" max="1" width="34.42578125" style="2" customWidth="1"/>
    <col min="2" max="2" width="39" style="3" bestFit="1" customWidth="1"/>
    <col min="3" max="3" width="11.5703125" style="2" customWidth="1"/>
    <col min="4" max="4" width="14.7109375" style="2" customWidth="1"/>
    <col min="5" max="16384" width="9.140625" style="2"/>
  </cols>
  <sheetData>
    <row r="1" spans="1:5">
      <c r="A1" s="2" t="s">
        <v>517</v>
      </c>
    </row>
    <row r="2" spans="1:5">
      <c r="A2" s="2" t="s">
        <v>515</v>
      </c>
    </row>
    <row r="3" spans="1:5">
      <c r="A3" s="2" t="s">
        <v>518</v>
      </c>
    </row>
    <row r="4" spans="1:5">
      <c r="A4" s="2" t="s">
        <v>519</v>
      </c>
    </row>
    <row r="7" spans="1:5">
      <c r="A7" s="2" t="s">
        <v>10</v>
      </c>
    </row>
    <row r="8" spans="1:5">
      <c r="A8" s="2" t="s">
        <v>513</v>
      </c>
    </row>
    <row r="9" spans="1:5">
      <c r="A9" s="2" t="s">
        <v>514</v>
      </c>
    </row>
    <row r="10" spans="1:5">
      <c r="A10" s="2" t="s">
        <v>13</v>
      </c>
    </row>
    <row r="11" spans="1:5" ht="14.25">
      <c r="A11" s="4"/>
      <c r="B11" s="4"/>
      <c r="E11" s="2" t="s">
        <v>7</v>
      </c>
    </row>
    <row r="12" spans="1:5">
      <c r="A12" s="2" t="s">
        <v>14</v>
      </c>
      <c r="B12" s="3" t="s">
        <v>15</v>
      </c>
    </row>
    <row r="13" spans="1:5">
      <c r="A13" s="5" t="s">
        <v>16</v>
      </c>
      <c r="B13" s="6" t="s">
        <v>212</v>
      </c>
      <c r="E13" s="2" t="s">
        <v>17</v>
      </c>
    </row>
    <row r="14" spans="1:5">
      <c r="A14" s="2" t="s">
        <v>18</v>
      </c>
      <c r="B14" s="3" t="s">
        <v>19</v>
      </c>
      <c r="E14" s="2" t="s">
        <v>20</v>
      </c>
    </row>
    <row r="15" spans="1:5">
      <c r="A15" s="5" t="s">
        <v>21</v>
      </c>
      <c r="B15" s="6" t="s">
        <v>26</v>
      </c>
      <c r="E15" s="2" t="s">
        <v>22</v>
      </c>
    </row>
    <row r="16" spans="1:5">
      <c r="A16" s="2" t="s">
        <v>23</v>
      </c>
      <c r="B16" s="3" t="s">
        <v>19</v>
      </c>
      <c r="E16" s="2" t="s">
        <v>24</v>
      </c>
    </row>
    <row r="17" spans="1:5">
      <c r="A17" s="2" t="s">
        <v>25</v>
      </c>
      <c r="B17" s="3" t="s">
        <v>26</v>
      </c>
      <c r="E17" s="2" t="s">
        <v>27</v>
      </c>
    </row>
    <row r="18" spans="1:5">
      <c r="A18" s="2" t="s">
        <v>28</v>
      </c>
      <c r="E18" s="2" t="s">
        <v>29</v>
      </c>
    </row>
    <row r="19" spans="1:5">
      <c r="A19" s="2" t="s">
        <v>30</v>
      </c>
      <c r="B19" s="3">
        <v>1</v>
      </c>
      <c r="E19" s="2" t="s">
        <v>31</v>
      </c>
    </row>
    <row r="20" spans="1:5">
      <c r="A20" s="2" t="s">
        <v>32</v>
      </c>
      <c r="B20" s="3" t="s">
        <v>19</v>
      </c>
      <c r="E20" s="2" t="s">
        <v>33</v>
      </c>
    </row>
    <row r="21" spans="1:5">
      <c r="A21" s="2" t="s">
        <v>34</v>
      </c>
      <c r="B21" s="3" t="s">
        <v>19</v>
      </c>
      <c r="E21" s="2" t="s">
        <v>35</v>
      </c>
    </row>
    <row r="22" spans="1:5">
      <c r="A22" s="2" t="s">
        <v>36</v>
      </c>
      <c r="B22" s="3">
        <v>2</v>
      </c>
      <c r="E22" s="2" t="s">
        <v>37</v>
      </c>
    </row>
    <row r="23" spans="1:5">
      <c r="A23" s="2" t="s">
        <v>38</v>
      </c>
      <c r="B23" s="3" t="s">
        <v>19</v>
      </c>
      <c r="E23" s="2" t="s">
        <v>39</v>
      </c>
    </row>
    <row r="24" spans="1:5">
      <c r="A24" s="2" t="s">
        <v>40</v>
      </c>
      <c r="B24" s="3" t="s">
        <v>19</v>
      </c>
      <c r="E24" s="2" t="s">
        <v>41</v>
      </c>
    </row>
    <row r="25" spans="1:5">
      <c r="A25" s="2" t="s">
        <v>42</v>
      </c>
      <c r="B25" s="48"/>
      <c r="E25" s="2" t="s">
        <v>43</v>
      </c>
    </row>
    <row r="26" spans="1:5">
      <c r="A26" s="5" t="s">
        <v>44</v>
      </c>
      <c r="B26" s="6" t="s">
        <v>467</v>
      </c>
      <c r="E26" s="2" t="s">
        <v>45</v>
      </c>
    </row>
    <row r="27" spans="1:5">
      <c r="A27" s="5" t="s">
        <v>46</v>
      </c>
      <c r="B27" s="6"/>
      <c r="E27" s="2" t="s">
        <v>47</v>
      </c>
    </row>
    <row r="28" spans="1:5">
      <c r="A28" s="5" t="s">
        <v>48</v>
      </c>
      <c r="B28" s="6"/>
      <c r="E28" s="2" t="s">
        <v>49</v>
      </c>
    </row>
    <row r="29" spans="1:5">
      <c r="A29" s="5" t="s">
        <v>50</v>
      </c>
      <c r="B29" s="6"/>
      <c r="E29" s="2" t="s">
        <v>51</v>
      </c>
    </row>
    <row r="30" spans="1:5">
      <c r="A30" s="5" t="s">
        <v>52</v>
      </c>
      <c r="B30" s="6"/>
      <c r="E30" s="2" t="s">
        <v>53</v>
      </c>
    </row>
    <row r="31" spans="1:5">
      <c r="A31" s="5" t="s">
        <v>54</v>
      </c>
      <c r="B31" s="6"/>
      <c r="E31" s="2" t="s">
        <v>55</v>
      </c>
    </row>
    <row r="32" spans="1:5">
      <c r="A32" s="5" t="s">
        <v>56</v>
      </c>
      <c r="B32" s="3" t="s">
        <v>0</v>
      </c>
      <c r="E32" s="2" t="s">
        <v>57</v>
      </c>
    </row>
    <row r="33" spans="1:6">
      <c r="A33" s="2" t="s">
        <v>58</v>
      </c>
      <c r="E33" s="2" t="s">
        <v>59</v>
      </c>
    </row>
    <row r="34" spans="1:6">
      <c r="A34" s="2" t="s">
        <v>60</v>
      </c>
      <c r="C34" s="2" t="s">
        <v>61</v>
      </c>
      <c r="D34" s="2" t="s">
        <v>62</v>
      </c>
      <c r="E34" s="2" t="s">
        <v>63</v>
      </c>
    </row>
    <row r="35" spans="1:6">
      <c r="A35" s="2" t="s">
        <v>64</v>
      </c>
      <c r="B35" s="7"/>
      <c r="C35" s="8" t="s">
        <v>66</v>
      </c>
      <c r="D35" s="2" t="s">
        <v>67</v>
      </c>
      <c r="E35" s="2" t="s">
        <v>68</v>
      </c>
    </row>
    <row r="36" spans="1:6">
      <c r="A36" s="2" t="s">
        <v>69</v>
      </c>
      <c r="C36" s="2" t="s">
        <v>71</v>
      </c>
      <c r="D36" s="2" t="s">
        <v>72</v>
      </c>
      <c r="E36" s="2" t="s">
        <v>73</v>
      </c>
    </row>
    <row r="37" spans="1:6" ht="16.5" customHeight="1">
      <c r="A37" s="2" t="s">
        <v>74</v>
      </c>
      <c r="D37" s="2" t="s">
        <v>75</v>
      </c>
      <c r="E37" s="2" t="s">
        <v>76</v>
      </c>
    </row>
    <row r="38" spans="1:6">
      <c r="A38" s="2" t="s">
        <v>77</v>
      </c>
      <c r="D38" s="2" t="s">
        <v>79</v>
      </c>
      <c r="E38" s="2" t="s">
        <v>80</v>
      </c>
    </row>
    <row r="39" spans="1:6">
      <c r="A39" s="2" t="s">
        <v>81</v>
      </c>
      <c r="B39" s="20"/>
      <c r="D39" s="2" t="s">
        <v>82</v>
      </c>
      <c r="E39" s="2" t="s">
        <v>83</v>
      </c>
    </row>
    <row r="40" spans="1:6">
      <c r="A40" s="5" t="s">
        <v>84</v>
      </c>
      <c r="B40" s="6"/>
      <c r="E40" s="2" t="s">
        <v>85</v>
      </c>
    </row>
    <row r="41" spans="1:6">
      <c r="A41" s="2" t="s">
        <v>86</v>
      </c>
      <c r="B41" s="9"/>
      <c r="D41" s="2">
        <v>2000</v>
      </c>
      <c r="E41" s="2" t="s">
        <v>87</v>
      </c>
    </row>
    <row r="42" spans="1:6">
      <c r="A42" s="5" t="s">
        <v>88</v>
      </c>
      <c r="B42" s="10"/>
      <c r="D42" s="20"/>
    </row>
    <row r="43" spans="1:6">
      <c r="A43" s="2" t="s">
        <v>89</v>
      </c>
      <c r="E43" s="2" t="s">
        <v>90</v>
      </c>
    </row>
    <row r="44" spans="1:6">
      <c r="A44" s="2" t="s">
        <v>91</v>
      </c>
      <c r="B44" s="3">
        <v>0</v>
      </c>
      <c r="E44" s="2" t="s">
        <v>92</v>
      </c>
    </row>
    <row r="45" spans="1:6">
      <c r="A45" s="2" t="s">
        <v>93</v>
      </c>
      <c r="B45" s="3">
        <v>0</v>
      </c>
      <c r="E45" s="11" t="s">
        <v>94</v>
      </c>
    </row>
    <row r="46" spans="1:6">
      <c r="A46" s="2" t="s">
        <v>95</v>
      </c>
      <c r="B46" s="3">
        <v>0</v>
      </c>
      <c r="E46" s="11" t="s">
        <v>94</v>
      </c>
      <c r="F46" s="2" t="s">
        <v>96</v>
      </c>
    </row>
    <row r="47" spans="1:6">
      <c r="A47" s="2" t="s">
        <v>97</v>
      </c>
      <c r="B47" s="3">
        <v>0</v>
      </c>
      <c r="E47" s="11" t="s">
        <v>94</v>
      </c>
    </row>
    <row r="48" spans="1:6">
      <c r="A48" s="2" t="s">
        <v>98</v>
      </c>
      <c r="E48" s="2" t="s">
        <v>99</v>
      </c>
    </row>
    <row r="49" spans="1:10">
      <c r="A49" s="2" t="s">
        <v>100</v>
      </c>
      <c r="B49" s="6"/>
      <c r="D49" s="12" t="s">
        <v>65</v>
      </c>
    </row>
    <row r="50" spans="1:10">
      <c r="A50" s="2" t="s">
        <v>101</v>
      </c>
      <c r="E50" s="2" t="s">
        <v>67</v>
      </c>
    </row>
    <row r="51" spans="1:10">
      <c r="A51" s="2" t="s">
        <v>102</v>
      </c>
      <c r="E51" s="2" t="s">
        <v>72</v>
      </c>
    </row>
    <row r="52" spans="1:10">
      <c r="A52" s="2" t="s">
        <v>103</v>
      </c>
    </row>
    <row r="53" spans="1:10">
      <c r="A53" s="2" t="s">
        <v>104</v>
      </c>
      <c r="E53" s="2" t="s">
        <v>105</v>
      </c>
      <c r="I53" s="2" t="s">
        <v>106</v>
      </c>
    </row>
    <row r="54" spans="1:10">
      <c r="A54" s="5" t="s">
        <v>107</v>
      </c>
      <c r="B54" s="6"/>
    </row>
    <row r="55" spans="1:10">
      <c r="A55" s="2" t="s">
        <v>108</v>
      </c>
      <c r="B55" s="13"/>
      <c r="F55" s="2">
        <v>1</v>
      </c>
      <c r="J55" s="2">
        <v>1</v>
      </c>
    </row>
    <row r="56" spans="1:10">
      <c r="A56" s="5" t="s">
        <v>109</v>
      </c>
      <c r="B56" s="14"/>
      <c r="F56" s="15">
        <v>2</v>
      </c>
      <c r="G56" s="2">
        <f>SUM(F55:F56)</f>
        <v>3</v>
      </c>
      <c r="J56" s="15">
        <v>2</v>
      </c>
    </row>
    <row r="57" spans="1:10">
      <c r="A57" s="2" t="s">
        <v>110</v>
      </c>
      <c r="J57" s="16">
        <f>+J55+J56</f>
        <v>3</v>
      </c>
    </row>
    <row r="58" spans="1:10">
      <c r="A58" s="2" t="s">
        <v>111</v>
      </c>
      <c r="F58" s="2">
        <v>1</v>
      </c>
      <c r="J58" s="2">
        <v>1</v>
      </c>
    </row>
    <row r="59" spans="1:10">
      <c r="A59" s="2" t="s">
        <v>112</v>
      </c>
      <c r="F59" s="15">
        <v>2</v>
      </c>
      <c r="G59" s="15">
        <f>SUM(F58:F59)</f>
        <v>3</v>
      </c>
      <c r="J59" s="15">
        <v>2</v>
      </c>
    </row>
    <row r="60" spans="1:10" ht="13.5" thickBot="1">
      <c r="A60" s="2" t="s">
        <v>113</v>
      </c>
      <c r="G60" s="17">
        <f>+G59+G56</f>
        <v>6</v>
      </c>
      <c r="J60" s="16">
        <f>+J58+J59</f>
        <v>3</v>
      </c>
    </row>
    <row r="61" spans="1:10" ht="14.25" thickTop="1" thickBot="1">
      <c r="A61" s="2" t="s">
        <v>114</v>
      </c>
      <c r="J61" s="17">
        <f>+J60+J57</f>
        <v>6</v>
      </c>
    </row>
    <row r="62" spans="1:10" ht="13.5" thickTop="1">
      <c r="A62" s="5"/>
      <c r="B62" s="6"/>
      <c r="J62" s="18"/>
    </row>
    <row r="63" spans="1:10">
      <c r="A63" s="2" t="s">
        <v>115</v>
      </c>
      <c r="J63" s="18"/>
    </row>
    <row r="64" spans="1:10">
      <c r="A64" s="2" t="s">
        <v>116</v>
      </c>
      <c r="B64" s="6"/>
      <c r="J64" s="18"/>
    </row>
    <row r="65" spans="1:10">
      <c r="A65" s="2" t="s">
        <v>117</v>
      </c>
      <c r="J65" s="18"/>
    </row>
    <row r="66" spans="1:10">
      <c r="A66" s="2" t="s">
        <v>118</v>
      </c>
      <c r="J66" s="18"/>
    </row>
    <row r="67" spans="1:10">
      <c r="A67" s="2" t="s">
        <v>119</v>
      </c>
      <c r="J67" s="18"/>
    </row>
    <row r="68" spans="1:10">
      <c r="A68" s="2" t="s">
        <v>120</v>
      </c>
      <c r="J68" s="18"/>
    </row>
    <row r="69" spans="1:10">
      <c r="A69" s="5" t="s">
        <v>121</v>
      </c>
      <c r="B69" s="6"/>
      <c r="J69" s="18"/>
    </row>
    <row r="70" spans="1:10">
      <c r="A70" s="2" t="s">
        <v>122</v>
      </c>
      <c r="B70" s="13"/>
      <c r="J70" s="18"/>
    </row>
    <row r="71" spans="1:10">
      <c r="A71" s="5" t="s">
        <v>123</v>
      </c>
      <c r="B71" s="14"/>
      <c r="J71" s="18"/>
    </row>
    <row r="72" spans="1:10">
      <c r="A72" s="2" t="s">
        <v>124</v>
      </c>
      <c r="J72" s="18"/>
    </row>
    <row r="73" spans="1:10">
      <c r="A73" s="2" t="s">
        <v>125</v>
      </c>
      <c r="J73" s="18"/>
    </row>
    <row r="74" spans="1:10">
      <c r="A74" s="2" t="s">
        <v>126</v>
      </c>
      <c r="J74" s="18"/>
    </row>
    <row r="75" spans="1:10">
      <c r="A75" s="2" t="s">
        <v>127</v>
      </c>
      <c r="J75" s="18"/>
    </row>
    <row r="76" spans="1:10">
      <c r="A76" s="2" t="s">
        <v>128</v>
      </c>
      <c r="J76" s="18"/>
    </row>
    <row r="77" spans="1:10">
      <c r="A77" s="5"/>
      <c r="B77" s="6"/>
      <c r="J77" s="18"/>
    </row>
    <row r="78" spans="1:10">
      <c r="A78" s="2" t="s">
        <v>129</v>
      </c>
    </row>
    <row r="79" spans="1:10">
      <c r="A79" s="2" t="s">
        <v>130</v>
      </c>
      <c r="B79" s="3" t="s">
        <v>131</v>
      </c>
      <c r="E79" s="2" t="s">
        <v>132</v>
      </c>
    </row>
    <row r="80" spans="1:10">
      <c r="A80" s="2" t="s">
        <v>133</v>
      </c>
      <c r="E80" s="2" t="s">
        <v>134</v>
      </c>
    </row>
    <row r="81" spans="1:5">
      <c r="A81" s="2" t="s">
        <v>135</v>
      </c>
      <c r="B81" s="20" t="s">
        <v>141</v>
      </c>
      <c r="E81" s="2" t="s">
        <v>136</v>
      </c>
    </row>
    <row r="82" spans="1:5">
      <c r="A82" s="5" t="s">
        <v>137</v>
      </c>
      <c r="B82" s="6"/>
    </row>
    <row r="83" spans="1:5">
      <c r="A83" s="5" t="s">
        <v>138</v>
      </c>
      <c r="B83" s="6"/>
    </row>
    <row r="84" spans="1:5" ht="19.5" customHeight="1" thickBot="1">
      <c r="A84" s="2" t="s">
        <v>139</v>
      </c>
      <c r="B84" s="19">
        <v>3000</v>
      </c>
      <c r="E84" s="2" t="s">
        <v>140</v>
      </c>
    </row>
    <row r="85" spans="1:5" ht="13.5" thickTop="1"/>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4"/>
  <sheetViews>
    <sheetView workbookViewId="0">
      <selection activeCell="A3" sqref="A3"/>
    </sheetView>
  </sheetViews>
  <sheetFormatPr defaultRowHeight="15"/>
  <cols>
    <col min="1" max="1" width="5.42578125" customWidth="1"/>
    <col min="2" max="2" width="3.85546875" customWidth="1"/>
    <col min="3" max="3" width="10.28515625" hidden="1" customWidth="1"/>
    <col min="4" max="4" width="39.42578125" customWidth="1"/>
    <col min="5" max="5" width="18.140625" style="25" hidden="1" customWidth="1"/>
    <col min="6" max="6" width="16" style="25" hidden="1" customWidth="1"/>
    <col min="7" max="7" width="16.5703125" style="25" hidden="1" customWidth="1"/>
    <col min="8" max="9" width="17.28515625" style="25" hidden="1" customWidth="1"/>
    <col min="10" max="12" width="9.140625" hidden="1" customWidth="1"/>
    <col min="13" max="13" width="16.5703125" hidden="1" customWidth="1"/>
    <col min="14" max="14" width="16.5703125" style="25" customWidth="1"/>
    <col min="15" max="15" width="19.5703125" customWidth="1"/>
    <col min="16" max="16" width="9.140625" hidden="1" customWidth="1"/>
    <col min="17" max="17" width="15" hidden="1" customWidth="1"/>
    <col min="18" max="18" width="9.140625" hidden="1" customWidth="1"/>
    <col min="19" max="19" width="20.28515625" hidden="1" customWidth="1"/>
    <col min="20" max="21" width="9.140625" hidden="1" customWidth="1"/>
    <col min="22" max="23" width="0" hidden="1" customWidth="1"/>
  </cols>
  <sheetData>
    <row r="1" spans="1:26">
      <c r="A1" s="1" t="s">
        <v>8</v>
      </c>
      <c r="Z1" s="34"/>
    </row>
    <row r="2" spans="1:26">
      <c r="A2" s="22" t="s">
        <v>213</v>
      </c>
    </row>
    <row r="3" spans="1:26">
      <c r="A3" s="23" t="str">
        <f>_Dates!B15</f>
        <v>As of June 30, 2017 and December 31, 2016</v>
      </c>
    </row>
    <row r="4" spans="1:26">
      <c r="F4" s="217" t="s">
        <v>151</v>
      </c>
      <c r="G4" s="217"/>
      <c r="M4" s="47" t="s">
        <v>280</v>
      </c>
      <c r="N4" s="118" t="s">
        <v>280</v>
      </c>
      <c r="O4" s="71" t="s">
        <v>415</v>
      </c>
    </row>
    <row r="5" spans="1:26">
      <c r="A5" s="21"/>
      <c r="B5" s="21"/>
      <c r="C5" s="21"/>
      <c r="D5" s="21"/>
      <c r="E5" s="26" t="s">
        <v>147</v>
      </c>
      <c r="F5" s="26" t="s">
        <v>148</v>
      </c>
      <c r="G5" s="26" t="s">
        <v>149</v>
      </c>
      <c r="H5" s="26" t="s">
        <v>150</v>
      </c>
      <c r="I5" s="115" t="s">
        <v>393</v>
      </c>
      <c r="M5" s="65">
        <f>R5-1</f>
        <v>-1</v>
      </c>
      <c r="N5" s="67" t="str">
        <f>_Dates!C3</f>
        <v>06/30/2017</v>
      </c>
      <c r="O5" s="123">
        <f>_Dates!B8</f>
        <v>42735</v>
      </c>
      <c r="P5" s="31"/>
      <c r="Q5" s="180" t="s">
        <v>462</v>
      </c>
      <c r="R5" s="66"/>
    </row>
    <row r="6" spans="1:26" hidden="1">
      <c r="A6" t="s">
        <v>199</v>
      </c>
      <c r="B6" t="s">
        <v>200</v>
      </c>
      <c r="C6" s="23" t="s">
        <v>0</v>
      </c>
      <c r="D6" t="s">
        <v>1</v>
      </c>
      <c r="E6" s="25" t="s">
        <v>3</v>
      </c>
      <c r="F6" s="25" t="s">
        <v>4</v>
      </c>
      <c r="G6" s="25" t="s">
        <v>5</v>
      </c>
      <c r="H6" s="25" t="s">
        <v>6</v>
      </c>
      <c r="I6" s="114" t="s">
        <v>393</v>
      </c>
      <c r="J6" s="23" t="s">
        <v>258</v>
      </c>
      <c r="K6" s="23" t="s">
        <v>250</v>
      </c>
      <c r="L6" s="23"/>
    </row>
    <row r="7" spans="1:26" ht="21.75" customHeight="1">
      <c r="A7" s="22" t="s">
        <v>198</v>
      </c>
      <c r="K7" s="25"/>
    </row>
    <row r="8" spans="1:26">
      <c r="B8" s="23" t="s">
        <v>202</v>
      </c>
      <c r="K8" s="25"/>
      <c r="S8" s="170" t="s">
        <v>454</v>
      </c>
      <c r="T8" s="171" t="e">
        <f>TEXT(V8,"0.00") &amp; " : 1"</f>
        <v>#DIV/0!</v>
      </c>
      <c r="U8" s="171" t="e">
        <f>TEXT(W8,"0.00") &amp; " : 1"</f>
        <v>#DIV/0!</v>
      </c>
      <c r="V8" s="172" t="e">
        <f>+N16/N36</f>
        <v>#DIV/0!</v>
      </c>
      <c r="W8" s="172" t="e">
        <f>+O16/O36</f>
        <v>#DIV/0!</v>
      </c>
    </row>
    <row r="9" spans="1:26">
      <c r="C9" t="s">
        <v>152</v>
      </c>
      <c r="D9" t="s">
        <v>153</v>
      </c>
      <c r="K9" s="25"/>
      <c r="M9" s="30">
        <f>+E9</f>
        <v>0</v>
      </c>
      <c r="N9" s="25">
        <f>+H9</f>
        <v>0</v>
      </c>
      <c r="O9" s="25">
        <f>+I9</f>
        <v>0</v>
      </c>
      <c r="Q9" s="30">
        <f>+O9-N9</f>
        <v>0</v>
      </c>
    </row>
    <row r="10" spans="1:26">
      <c r="C10" t="s">
        <v>154</v>
      </c>
      <c r="D10" t="s">
        <v>155</v>
      </c>
      <c r="K10" s="25" t="s">
        <v>26</v>
      </c>
      <c r="M10" s="30">
        <f t="shared" ref="M10:M15" si="0">+E10</f>
        <v>0</v>
      </c>
      <c r="N10" s="25">
        <f t="shared" ref="N10:O15" si="1">+H10</f>
        <v>0</v>
      </c>
      <c r="O10" s="25">
        <f t="shared" si="1"/>
        <v>0</v>
      </c>
      <c r="Q10" s="30">
        <f t="shared" ref="Q10:Q15" si="2">+O10-N10</f>
        <v>0</v>
      </c>
    </row>
    <row r="11" spans="1:26">
      <c r="C11" t="s">
        <v>156</v>
      </c>
      <c r="D11" t="s">
        <v>157</v>
      </c>
      <c r="K11" s="25" t="s">
        <v>26</v>
      </c>
      <c r="M11" s="30">
        <f t="shared" si="0"/>
        <v>0</v>
      </c>
      <c r="N11" s="25">
        <f t="shared" si="1"/>
        <v>0</v>
      </c>
      <c r="O11" s="25">
        <f t="shared" si="1"/>
        <v>0</v>
      </c>
      <c r="Q11" s="30">
        <f t="shared" si="2"/>
        <v>0</v>
      </c>
      <c r="R11" s="172"/>
      <c r="S11" s="172"/>
    </row>
    <row r="12" spans="1:26">
      <c r="C12" t="s">
        <v>158</v>
      </c>
      <c r="D12" t="s">
        <v>159</v>
      </c>
      <c r="K12" s="25" t="s">
        <v>26</v>
      </c>
      <c r="M12" s="30">
        <f t="shared" si="0"/>
        <v>0</v>
      </c>
      <c r="N12" s="25">
        <f t="shared" si="1"/>
        <v>0</v>
      </c>
      <c r="O12" s="25">
        <f t="shared" si="1"/>
        <v>0</v>
      </c>
      <c r="Q12" s="30">
        <f t="shared" si="2"/>
        <v>0</v>
      </c>
      <c r="R12" s="172"/>
      <c r="S12" s="172"/>
    </row>
    <row r="13" spans="1:26">
      <c r="C13" t="s">
        <v>160</v>
      </c>
      <c r="D13" t="s">
        <v>161</v>
      </c>
      <c r="K13" s="25" t="s">
        <v>26</v>
      </c>
      <c r="M13" s="30">
        <f t="shared" si="0"/>
        <v>0</v>
      </c>
      <c r="N13" s="25">
        <f t="shared" si="1"/>
        <v>0</v>
      </c>
      <c r="O13" s="25">
        <f t="shared" si="1"/>
        <v>0</v>
      </c>
      <c r="Q13" s="30">
        <f t="shared" si="2"/>
        <v>0</v>
      </c>
      <c r="R13" s="172"/>
      <c r="S13" s="172"/>
    </row>
    <row r="14" spans="1:26">
      <c r="C14" t="s">
        <v>162</v>
      </c>
      <c r="D14" t="s">
        <v>163</v>
      </c>
      <c r="K14" s="25" t="s">
        <v>26</v>
      </c>
      <c r="M14" s="30">
        <f t="shared" si="0"/>
        <v>0</v>
      </c>
      <c r="N14" s="25">
        <f t="shared" si="1"/>
        <v>0</v>
      </c>
      <c r="O14" s="25">
        <f t="shared" si="1"/>
        <v>0</v>
      </c>
      <c r="Q14" s="30">
        <f t="shared" si="2"/>
        <v>0</v>
      </c>
      <c r="R14" s="172"/>
      <c r="S14" s="172"/>
    </row>
    <row r="15" spans="1:26">
      <c r="C15" t="s">
        <v>164</v>
      </c>
      <c r="D15" t="s">
        <v>165</v>
      </c>
      <c r="K15" s="25" t="s">
        <v>26</v>
      </c>
      <c r="M15" s="30">
        <f t="shared" si="0"/>
        <v>0</v>
      </c>
      <c r="N15" s="25">
        <f t="shared" si="1"/>
        <v>0</v>
      </c>
      <c r="O15" s="25">
        <f t="shared" si="1"/>
        <v>0</v>
      </c>
      <c r="Q15" s="30">
        <f t="shared" si="2"/>
        <v>0</v>
      </c>
    </row>
    <row r="16" spans="1:26">
      <c r="B16" s="23"/>
      <c r="E16" s="27">
        <f>SUM(E9:E15)</f>
        <v>0</v>
      </c>
      <c r="F16" s="27">
        <f t="shared" ref="F16:I16" si="3">SUM(F9:F15)</f>
        <v>0</v>
      </c>
      <c r="G16" s="27">
        <f t="shared" si="3"/>
        <v>0</v>
      </c>
      <c r="H16" s="27">
        <f t="shared" si="3"/>
        <v>0</v>
      </c>
      <c r="I16" s="27">
        <f t="shared" si="3"/>
        <v>0</v>
      </c>
      <c r="K16" s="25"/>
      <c r="M16" s="27">
        <f t="shared" ref="M16:N16" si="4">SUM(M9:M15)</f>
        <v>0</v>
      </c>
      <c r="N16" s="27">
        <f t="shared" si="4"/>
        <v>0</v>
      </c>
      <c r="O16" s="27">
        <f t="shared" ref="O16" si="5">SUM(O9:O15)</f>
        <v>0</v>
      </c>
      <c r="S16" s="179" t="s">
        <v>455</v>
      </c>
      <c r="T16" s="171" t="e">
        <f>TEXT(V16,"0.00") &amp; " : 1"</f>
        <v>#DIV/0!</v>
      </c>
      <c r="U16" s="171" t="e">
        <f>TEXT(W16,"0.00") &amp; " : 1"</f>
        <v>#DIV/0!</v>
      </c>
      <c r="V16" s="174" t="e">
        <f>+N27/N51</f>
        <v>#DIV/0!</v>
      </c>
      <c r="W16" s="174" t="e">
        <f>+O27/O51</f>
        <v>#DIV/0!</v>
      </c>
    </row>
    <row r="17" spans="1:23" ht="27" customHeight="1">
      <c r="B17" s="23" t="s">
        <v>201</v>
      </c>
      <c r="K17" s="25"/>
      <c r="O17" s="25"/>
      <c r="R17" s="172"/>
      <c r="S17" s="172"/>
    </row>
    <row r="18" spans="1:23">
      <c r="C18" t="s">
        <v>166</v>
      </c>
      <c r="D18" t="s">
        <v>167</v>
      </c>
      <c r="K18" s="25" t="s">
        <v>26</v>
      </c>
      <c r="M18" s="30">
        <f t="shared" ref="M18:M19" si="6">+E18</f>
        <v>0</v>
      </c>
      <c r="N18" s="25">
        <f>+H18</f>
        <v>0</v>
      </c>
      <c r="O18" s="25">
        <f>+I18</f>
        <v>0</v>
      </c>
      <c r="Q18" s="30">
        <f>+O18-N18</f>
        <v>0</v>
      </c>
      <c r="R18" s="172"/>
      <c r="S18" s="172"/>
    </row>
    <row r="19" spans="1:23">
      <c r="C19" t="s">
        <v>168</v>
      </c>
      <c r="D19" t="s">
        <v>169</v>
      </c>
      <c r="K19" s="25" t="s">
        <v>26</v>
      </c>
      <c r="M19" s="30">
        <f t="shared" si="6"/>
        <v>0</v>
      </c>
      <c r="N19" s="25">
        <f>+H19</f>
        <v>0</v>
      </c>
      <c r="O19" s="25">
        <f>+I19</f>
        <v>0</v>
      </c>
      <c r="Q19" s="30">
        <f>+O19-N19</f>
        <v>0</v>
      </c>
    </row>
    <row r="20" spans="1:23">
      <c r="E20" s="27">
        <f>+E18+E19</f>
        <v>0</v>
      </c>
      <c r="F20" s="27">
        <f t="shared" ref="F20:I20" si="7">+F18+F19</f>
        <v>0</v>
      </c>
      <c r="G20" s="27">
        <f t="shared" si="7"/>
        <v>0</v>
      </c>
      <c r="H20" s="27">
        <f t="shared" si="7"/>
        <v>0</v>
      </c>
      <c r="I20" s="27">
        <f t="shared" si="7"/>
        <v>0</v>
      </c>
      <c r="K20" s="25"/>
      <c r="M20" s="27">
        <f t="shared" ref="M20:N20" si="8">+M18+M19</f>
        <v>0</v>
      </c>
      <c r="N20" s="27">
        <f t="shared" si="8"/>
        <v>0</v>
      </c>
      <c r="O20" s="27">
        <f t="shared" ref="O20" si="9">+O18+O19</f>
        <v>0</v>
      </c>
    </row>
    <row r="21" spans="1:23" ht="22.5" customHeight="1">
      <c r="B21" s="23" t="s">
        <v>203</v>
      </c>
      <c r="K21" s="25"/>
      <c r="O21" s="25"/>
    </row>
    <row r="22" spans="1:23">
      <c r="C22" t="s">
        <v>170</v>
      </c>
      <c r="D22" t="s">
        <v>171</v>
      </c>
      <c r="K22" s="25" t="s">
        <v>26</v>
      </c>
      <c r="M22" s="30">
        <f t="shared" ref="M22:M25" si="10">+E22</f>
        <v>0</v>
      </c>
      <c r="N22" s="25">
        <f t="shared" ref="N22:O25" si="11">+H22</f>
        <v>0</v>
      </c>
      <c r="O22" s="25">
        <f t="shared" si="11"/>
        <v>0</v>
      </c>
      <c r="Q22" s="30">
        <f t="shared" ref="Q22:Q25" si="12">+O22-N22</f>
        <v>0</v>
      </c>
    </row>
    <row r="23" spans="1:23">
      <c r="C23" t="s">
        <v>172</v>
      </c>
      <c r="D23" t="s">
        <v>173</v>
      </c>
      <c r="K23" s="25" t="s">
        <v>26</v>
      </c>
      <c r="M23" s="30">
        <f t="shared" si="10"/>
        <v>0</v>
      </c>
      <c r="N23" s="25">
        <f t="shared" si="11"/>
        <v>0</v>
      </c>
      <c r="O23" s="25">
        <f t="shared" si="11"/>
        <v>0</v>
      </c>
      <c r="Q23" s="30">
        <f t="shared" si="12"/>
        <v>0</v>
      </c>
    </row>
    <row r="24" spans="1:23">
      <c r="C24" t="s">
        <v>174</v>
      </c>
      <c r="D24" t="s">
        <v>175</v>
      </c>
      <c r="K24" s="25" t="s">
        <v>26</v>
      </c>
      <c r="M24" s="30">
        <f t="shared" si="10"/>
        <v>0</v>
      </c>
      <c r="N24" s="25">
        <f t="shared" si="11"/>
        <v>0</v>
      </c>
      <c r="O24" s="25">
        <f t="shared" si="11"/>
        <v>0</v>
      </c>
      <c r="Q24" s="30">
        <f t="shared" si="12"/>
        <v>0</v>
      </c>
    </row>
    <row r="25" spans="1:23">
      <c r="C25" t="s">
        <v>176</v>
      </c>
      <c r="D25" t="s">
        <v>177</v>
      </c>
      <c r="K25" s="25" t="s">
        <v>26</v>
      </c>
      <c r="M25" s="30">
        <f t="shared" si="10"/>
        <v>0</v>
      </c>
      <c r="N25" s="25">
        <f t="shared" si="11"/>
        <v>0</v>
      </c>
      <c r="O25" s="25">
        <f t="shared" si="11"/>
        <v>0</v>
      </c>
      <c r="Q25" s="30">
        <f t="shared" si="12"/>
        <v>0</v>
      </c>
    </row>
    <row r="26" spans="1:23">
      <c r="E26" s="27">
        <f>SUM(E22:E25)</f>
        <v>0</v>
      </c>
      <c r="F26" s="27">
        <f t="shared" ref="F26:H26" si="13">SUM(F22:F25)</f>
        <v>0</v>
      </c>
      <c r="G26" s="27">
        <f t="shared" si="13"/>
        <v>0</v>
      </c>
      <c r="H26" s="27">
        <f t="shared" si="13"/>
        <v>0</v>
      </c>
      <c r="I26" s="27">
        <f t="shared" ref="I26" si="14">SUM(I22:I25)</f>
        <v>0</v>
      </c>
      <c r="K26" s="25"/>
      <c r="M26" s="27">
        <f t="shared" ref="M26:N26" si="15">SUM(M22:M25)</f>
        <v>0</v>
      </c>
      <c r="N26" s="27">
        <f t="shared" si="15"/>
        <v>0</v>
      </c>
      <c r="O26" s="27">
        <f t="shared" ref="O26" si="16">SUM(O22:O25)</f>
        <v>0</v>
      </c>
    </row>
    <row r="27" spans="1:23" ht="27" customHeight="1" thickBot="1">
      <c r="A27" s="22" t="s">
        <v>204</v>
      </c>
      <c r="E27" s="28">
        <f>+E26+E20+E16</f>
        <v>0</v>
      </c>
      <c r="F27" s="28">
        <f t="shared" ref="F27:H27" si="17">+F26+F20+F16</f>
        <v>0</v>
      </c>
      <c r="G27" s="28">
        <f t="shared" si="17"/>
        <v>0</v>
      </c>
      <c r="H27" s="28">
        <f t="shared" si="17"/>
        <v>0</v>
      </c>
      <c r="I27" s="28">
        <f t="shared" ref="I27" si="18">+I26+I20+I16</f>
        <v>0</v>
      </c>
      <c r="K27" s="25"/>
      <c r="M27" s="28">
        <f t="shared" ref="M27:N27" si="19">+M26+M20+M16</f>
        <v>0</v>
      </c>
      <c r="N27" s="28">
        <f t="shared" si="19"/>
        <v>0</v>
      </c>
      <c r="O27" s="28">
        <f t="shared" ref="O27" si="20">+O26+O20+O16</f>
        <v>0</v>
      </c>
    </row>
    <row r="28" spans="1:23" ht="15.75" thickTop="1">
      <c r="K28" s="25"/>
    </row>
    <row r="29" spans="1:23">
      <c r="A29" s="22" t="s">
        <v>205</v>
      </c>
      <c r="K29" s="25"/>
      <c r="S29" s="173" t="s">
        <v>442</v>
      </c>
      <c r="T29" s="171" t="e">
        <f>TEXT(V29,"0.00") &amp; " : 1"</f>
        <v>#DIV/0!</v>
      </c>
      <c r="U29" s="171" t="e">
        <f>TEXT(W29,"0.00") &amp; " : 1"</f>
        <v>#DIV/0!</v>
      </c>
      <c r="V29" s="172" t="e">
        <f>+N44/N51</f>
        <v>#DIV/0!</v>
      </c>
      <c r="W29" s="172" t="e">
        <f>+O44/O51</f>
        <v>#DIV/0!</v>
      </c>
    </row>
    <row r="30" spans="1:23">
      <c r="A30" s="23"/>
      <c r="B30" s="23" t="s">
        <v>206</v>
      </c>
      <c r="K30" s="25"/>
    </row>
    <row r="31" spans="1:23">
      <c r="C31" t="s">
        <v>178</v>
      </c>
      <c r="D31" t="s">
        <v>179</v>
      </c>
      <c r="K31" s="25" t="s">
        <v>26</v>
      </c>
      <c r="M31" s="30">
        <f>E31*-1</f>
        <v>0</v>
      </c>
      <c r="N31" s="25">
        <f t="shared" ref="N31:O34" si="21">+H31*-1</f>
        <v>0</v>
      </c>
      <c r="O31" s="25">
        <f t="shared" si="21"/>
        <v>0</v>
      </c>
      <c r="Q31" s="30">
        <f t="shared" ref="Q31:Q35" si="22">+N31-O31</f>
        <v>0</v>
      </c>
    </row>
    <row r="32" spans="1:23">
      <c r="C32" s="23" t="s">
        <v>457</v>
      </c>
      <c r="D32" s="23" t="s">
        <v>458</v>
      </c>
      <c r="I32" s="114"/>
      <c r="K32" s="25"/>
      <c r="M32" s="30"/>
      <c r="N32" s="25">
        <f t="shared" ref="N32" si="23">+H32*-1</f>
        <v>0</v>
      </c>
      <c r="O32" s="25">
        <f t="shared" ref="O32" si="24">+I32*-1</f>
        <v>0</v>
      </c>
      <c r="Q32" s="30">
        <f t="shared" si="22"/>
        <v>0</v>
      </c>
    </row>
    <row r="33" spans="2:17">
      <c r="C33" t="s">
        <v>180</v>
      </c>
      <c r="D33" t="s">
        <v>181</v>
      </c>
      <c r="K33" s="25" t="s">
        <v>26</v>
      </c>
      <c r="M33" s="30">
        <f t="shared" ref="M33:M34" si="25">E33*-1</f>
        <v>0</v>
      </c>
      <c r="N33" s="25">
        <f t="shared" si="21"/>
        <v>0</v>
      </c>
      <c r="O33" s="25">
        <f t="shared" si="21"/>
        <v>0</v>
      </c>
      <c r="Q33" s="30">
        <f t="shared" si="22"/>
        <v>0</v>
      </c>
    </row>
    <row r="34" spans="2:17">
      <c r="C34" t="s">
        <v>182</v>
      </c>
      <c r="D34" t="s">
        <v>183</v>
      </c>
      <c r="K34" s="25" t="s">
        <v>26</v>
      </c>
      <c r="M34" s="30">
        <f t="shared" si="25"/>
        <v>0</v>
      </c>
      <c r="N34" s="25">
        <f t="shared" si="21"/>
        <v>0</v>
      </c>
      <c r="O34" s="25">
        <f t="shared" si="21"/>
        <v>0</v>
      </c>
      <c r="Q34" s="30">
        <f t="shared" si="22"/>
        <v>0</v>
      </c>
    </row>
    <row r="35" spans="2:17">
      <c r="C35" t="s">
        <v>184</v>
      </c>
      <c r="D35" t="s">
        <v>185</v>
      </c>
      <c r="K35" s="25"/>
      <c r="M35" s="30">
        <f>E35*-1</f>
        <v>0</v>
      </c>
      <c r="N35" s="25">
        <f>+H35*-1+IS!L30</f>
        <v>0</v>
      </c>
      <c r="O35" s="25">
        <f>+I35*-1</f>
        <v>0</v>
      </c>
      <c r="Q35" s="30">
        <f t="shared" si="22"/>
        <v>0</v>
      </c>
    </row>
    <row r="36" spans="2:17">
      <c r="E36" s="27">
        <f>SUM(E31:E35)</f>
        <v>0</v>
      </c>
      <c r="F36" s="27">
        <f t="shared" ref="F36:H36" si="26">SUM(F31:F35)</f>
        <v>0</v>
      </c>
      <c r="G36" s="27">
        <f t="shared" si="26"/>
        <v>0</v>
      </c>
      <c r="H36" s="27">
        <f t="shared" si="26"/>
        <v>0</v>
      </c>
      <c r="I36" s="27">
        <f t="shared" ref="I36" si="27">SUM(I31:I35)</f>
        <v>0</v>
      </c>
      <c r="K36" s="25"/>
      <c r="M36" s="27">
        <f t="shared" ref="M36:N36" si="28">SUM(M31:M35)</f>
        <v>0</v>
      </c>
      <c r="N36" s="27">
        <f t="shared" si="28"/>
        <v>0</v>
      </c>
      <c r="O36" s="27">
        <f t="shared" ref="O36" si="29">SUM(O31:O35)</f>
        <v>0</v>
      </c>
    </row>
    <row r="37" spans="2:17">
      <c r="B37" s="23" t="s">
        <v>207</v>
      </c>
      <c r="K37" s="25"/>
      <c r="O37" s="25"/>
      <c r="Q37" s="30"/>
    </row>
    <row r="38" spans="2:17">
      <c r="B38" s="23"/>
      <c r="C38" s="23" t="s">
        <v>459</v>
      </c>
      <c r="D38" s="23" t="s">
        <v>460</v>
      </c>
      <c r="I38" s="114"/>
      <c r="K38" s="25"/>
      <c r="N38" s="25">
        <f t="shared" ref="N38" si="30">+H38*-1</f>
        <v>0</v>
      </c>
      <c r="O38" s="25">
        <f t="shared" ref="O38" si="31">+I38*-1</f>
        <v>0</v>
      </c>
      <c r="Q38" s="30">
        <f t="shared" ref="Q38:Q42" si="32">+N38-O38</f>
        <v>0</v>
      </c>
    </row>
    <row r="39" spans="2:17">
      <c r="B39" s="23"/>
      <c r="C39" s="23"/>
      <c r="D39" s="23"/>
      <c r="I39" s="114"/>
      <c r="K39" s="25"/>
      <c r="O39" s="25"/>
      <c r="Q39" s="30"/>
    </row>
    <row r="40" spans="2:17">
      <c r="C40" t="s">
        <v>186</v>
      </c>
      <c r="D40" t="s">
        <v>187</v>
      </c>
      <c r="K40" s="25" t="s">
        <v>26</v>
      </c>
      <c r="M40" s="30">
        <f t="shared" ref="M40:M42" si="33">E40*-1</f>
        <v>0</v>
      </c>
      <c r="N40" s="25">
        <f t="shared" ref="N40:O42" si="34">+H40*-1</f>
        <v>0</v>
      </c>
      <c r="O40" s="25">
        <f t="shared" si="34"/>
        <v>0</v>
      </c>
      <c r="Q40" s="30">
        <f t="shared" si="32"/>
        <v>0</v>
      </c>
    </row>
    <row r="41" spans="2:17">
      <c r="C41" t="s">
        <v>188</v>
      </c>
      <c r="D41" t="s">
        <v>189</v>
      </c>
      <c r="K41" s="25" t="s">
        <v>26</v>
      </c>
      <c r="M41" s="30">
        <f t="shared" si="33"/>
        <v>0</v>
      </c>
      <c r="N41" s="25">
        <f t="shared" si="34"/>
        <v>0</v>
      </c>
      <c r="O41" s="25">
        <f t="shared" si="34"/>
        <v>0</v>
      </c>
      <c r="Q41" s="30">
        <f t="shared" si="32"/>
        <v>0</v>
      </c>
    </row>
    <row r="42" spans="2:17">
      <c r="C42" t="s">
        <v>190</v>
      </c>
      <c r="D42" t="s">
        <v>191</v>
      </c>
      <c r="K42" s="25" t="s">
        <v>26</v>
      </c>
      <c r="M42" s="30">
        <f t="shared" si="33"/>
        <v>0</v>
      </c>
      <c r="N42" s="25">
        <f t="shared" si="34"/>
        <v>0</v>
      </c>
      <c r="O42" s="25">
        <f t="shared" si="34"/>
        <v>0</v>
      </c>
      <c r="Q42" s="30">
        <f t="shared" si="32"/>
        <v>0</v>
      </c>
    </row>
    <row r="43" spans="2:17">
      <c r="E43" s="27">
        <f>SUM(E40:E42)</f>
        <v>0</v>
      </c>
      <c r="F43" s="27">
        <f t="shared" ref="F43:H43" si="35">SUM(F40:F42)</f>
        <v>0</v>
      </c>
      <c r="G43" s="27">
        <f t="shared" si="35"/>
        <v>0</v>
      </c>
      <c r="H43" s="27">
        <f t="shared" si="35"/>
        <v>0</v>
      </c>
      <c r="I43" s="27">
        <f t="shared" ref="I43" si="36">SUM(I40:I42)</f>
        <v>0</v>
      </c>
      <c r="K43" s="25"/>
      <c r="M43" s="27">
        <f t="shared" ref="M43" si="37">SUM(M40:M42)</f>
        <v>0</v>
      </c>
      <c r="N43" s="27">
        <f>SUM(N38:N42)</f>
        <v>0</v>
      </c>
      <c r="O43" s="27">
        <f>SUM(O38:O42)</f>
        <v>0</v>
      </c>
    </row>
    <row r="44" spans="2:17" ht="21.75" customHeight="1">
      <c r="B44" s="22" t="s">
        <v>215</v>
      </c>
      <c r="E44" s="29">
        <f>+E43+E36</f>
        <v>0</v>
      </c>
      <c r="F44" s="29">
        <f>+F43+F36</f>
        <v>0</v>
      </c>
      <c r="G44" s="29">
        <f>+G43+G36</f>
        <v>0</v>
      </c>
      <c r="H44" s="29">
        <f>+H43+H36</f>
        <v>0</v>
      </c>
      <c r="I44" s="29">
        <f>+I43+I36</f>
        <v>0</v>
      </c>
      <c r="K44" s="25"/>
      <c r="M44" s="29">
        <f>+M43+M36</f>
        <v>0</v>
      </c>
      <c r="N44" s="29">
        <f>+N43+N36</f>
        <v>0</v>
      </c>
      <c r="O44" s="29">
        <f>+O43+O36</f>
        <v>0</v>
      </c>
      <c r="Q44" s="30"/>
    </row>
    <row r="45" spans="2:17" ht="21.75" customHeight="1">
      <c r="B45" s="22" t="s">
        <v>209</v>
      </c>
      <c r="K45" s="25"/>
      <c r="O45" s="25"/>
      <c r="Q45" s="30"/>
    </row>
    <row r="46" spans="2:17">
      <c r="C46" t="s">
        <v>192</v>
      </c>
      <c r="D46" s="23" t="s">
        <v>208</v>
      </c>
      <c r="K46" s="25"/>
      <c r="M46" s="30">
        <f t="shared" ref="M46:M49" si="38">E46*-1</f>
        <v>0</v>
      </c>
      <c r="N46" s="25">
        <f t="shared" ref="N46:O49" si="39">+H46*-1</f>
        <v>0</v>
      </c>
      <c r="O46" s="25">
        <f t="shared" si="39"/>
        <v>0</v>
      </c>
      <c r="Q46" s="30">
        <f t="shared" ref="Q46:Q49" si="40">+N46-O46</f>
        <v>0</v>
      </c>
    </row>
    <row r="47" spans="2:17">
      <c r="C47" t="s">
        <v>193</v>
      </c>
      <c r="D47" t="s">
        <v>194</v>
      </c>
      <c r="K47" s="25" t="s">
        <v>251</v>
      </c>
      <c r="M47" s="30">
        <f t="shared" si="38"/>
        <v>0</v>
      </c>
      <c r="N47" s="25">
        <f t="shared" si="39"/>
        <v>0</v>
      </c>
      <c r="O47" s="25">
        <f t="shared" si="39"/>
        <v>0</v>
      </c>
      <c r="Q47" s="30">
        <f t="shared" si="40"/>
        <v>0</v>
      </c>
    </row>
    <row r="48" spans="2:17">
      <c r="C48" t="s">
        <v>195</v>
      </c>
      <c r="D48" t="s">
        <v>196</v>
      </c>
      <c r="K48" s="25" t="s">
        <v>26</v>
      </c>
      <c r="M48" s="30">
        <f t="shared" si="38"/>
        <v>0</v>
      </c>
      <c r="N48" s="25">
        <f t="shared" si="39"/>
        <v>0</v>
      </c>
      <c r="O48" s="25">
        <f t="shared" si="39"/>
        <v>0</v>
      </c>
      <c r="Q48" s="30">
        <f t="shared" si="40"/>
        <v>0</v>
      </c>
    </row>
    <row r="49" spans="1:17">
      <c r="C49" t="s">
        <v>197</v>
      </c>
      <c r="D49" s="23" t="s">
        <v>395</v>
      </c>
      <c r="K49" s="25"/>
      <c r="M49" s="30">
        <f t="shared" si="38"/>
        <v>0</v>
      </c>
      <c r="N49" s="25">
        <f>+H49*-1+IS!L32</f>
        <v>0</v>
      </c>
      <c r="O49" s="25">
        <f t="shared" si="39"/>
        <v>0</v>
      </c>
      <c r="Q49" s="30">
        <f t="shared" si="40"/>
        <v>0</v>
      </c>
    </row>
    <row r="50" spans="1:17" hidden="1">
      <c r="D50" s="23" t="s">
        <v>210</v>
      </c>
      <c r="K50" s="25"/>
      <c r="M50" s="30">
        <f>+IS!J32</f>
        <v>0</v>
      </c>
      <c r="O50" s="114"/>
      <c r="Q50" s="30"/>
    </row>
    <row r="51" spans="1:17">
      <c r="B51" s="22" t="s">
        <v>216</v>
      </c>
      <c r="E51" s="27">
        <f>SUM(E46:E50)</f>
        <v>0</v>
      </c>
      <c r="F51" s="27">
        <f t="shared" ref="F51:H51" si="41">SUM(F46:F50)</f>
        <v>0</v>
      </c>
      <c r="G51" s="27">
        <f t="shared" si="41"/>
        <v>0</v>
      </c>
      <c r="H51" s="27">
        <f t="shared" si="41"/>
        <v>0</v>
      </c>
      <c r="I51" s="27">
        <f t="shared" ref="I51" si="42">SUM(I46:I50)</f>
        <v>0</v>
      </c>
      <c r="K51" s="25"/>
      <c r="M51" s="27">
        <f t="shared" ref="M51:N51" si="43">SUM(M46:M50)</f>
        <v>0</v>
      </c>
      <c r="N51" s="27">
        <f t="shared" si="43"/>
        <v>0</v>
      </c>
      <c r="O51" s="27">
        <f t="shared" ref="O51" si="44">SUM(O46:O50)</f>
        <v>0</v>
      </c>
    </row>
    <row r="52" spans="1:17" ht="25.5" customHeight="1" thickBot="1">
      <c r="A52" s="22" t="s">
        <v>211</v>
      </c>
      <c r="B52" s="22"/>
      <c r="C52" s="22"/>
      <c r="D52" s="22"/>
      <c r="E52" s="28">
        <f>+E51+E44</f>
        <v>0</v>
      </c>
      <c r="F52" s="28">
        <f t="shared" ref="F52:H52" si="45">+F51+F44</f>
        <v>0</v>
      </c>
      <c r="G52" s="28">
        <f t="shared" si="45"/>
        <v>0</v>
      </c>
      <c r="H52" s="28">
        <f t="shared" si="45"/>
        <v>0</v>
      </c>
      <c r="I52" s="28">
        <f t="shared" ref="I52" si="46">+I51+I44</f>
        <v>0</v>
      </c>
      <c r="J52" s="22"/>
      <c r="K52" s="32"/>
      <c r="L52" s="22"/>
      <c r="M52" s="28">
        <f t="shared" ref="M52:N52" si="47">+M51+M44</f>
        <v>0</v>
      </c>
      <c r="N52" s="28">
        <f t="shared" si="47"/>
        <v>0</v>
      </c>
      <c r="O52" s="28">
        <f t="shared" ref="O52" si="48">+O51+O44</f>
        <v>0</v>
      </c>
    </row>
    <row r="53" spans="1:17" ht="15.75" thickTop="1">
      <c r="O53" s="25"/>
    </row>
    <row r="54" spans="1:17">
      <c r="M54" s="30">
        <f>+M52-M27</f>
        <v>0</v>
      </c>
      <c r="N54" s="30">
        <f>+N52-N27</f>
        <v>0</v>
      </c>
      <c r="O54" s="30">
        <f>+O52-O27</f>
        <v>0</v>
      </c>
    </row>
  </sheetData>
  <mergeCells count="1">
    <mergeCell ref="F4:G4"/>
  </mergeCell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3"/>
  <sheetViews>
    <sheetView workbookViewId="0"/>
  </sheetViews>
  <sheetFormatPr defaultRowHeight="12.75"/>
  <cols>
    <col min="1" max="1" width="34.42578125" style="2" customWidth="1"/>
    <col min="2" max="2" width="39" style="3" bestFit="1" customWidth="1"/>
    <col min="3" max="3" width="11.5703125" style="2" customWidth="1"/>
    <col min="4" max="4" width="14.7109375" style="2" customWidth="1"/>
    <col min="5" max="16384" width="9.140625" style="2"/>
  </cols>
  <sheetData>
    <row r="1" spans="1:5">
      <c r="A1" s="2" t="s">
        <v>521</v>
      </c>
    </row>
    <row r="2" spans="1:5">
      <c r="A2" s="2" t="s">
        <v>515</v>
      </c>
    </row>
    <row r="3" spans="1:5">
      <c r="A3" s="2" t="s">
        <v>520</v>
      </c>
    </row>
    <row r="4" spans="1:5">
      <c r="A4" s="2" t="s">
        <v>519</v>
      </c>
    </row>
    <row r="5" spans="1:5">
      <c r="A5" s="212" t="s">
        <v>523</v>
      </c>
    </row>
    <row r="6" spans="1:5">
      <c r="A6" s="213" t="s">
        <v>522</v>
      </c>
    </row>
    <row r="7" spans="1:5">
      <c r="A7" s="213" t="s">
        <v>524</v>
      </c>
    </row>
    <row r="8" spans="1:5">
      <c r="A8" s="213" t="s">
        <v>525</v>
      </c>
    </row>
    <row r="9" spans="1:5">
      <c r="A9" s="213"/>
    </row>
    <row r="10" spans="1:5">
      <c r="A10" s="2" t="s">
        <v>10</v>
      </c>
    </row>
    <row r="11" spans="1:5">
      <c r="A11" s="2" t="s">
        <v>513</v>
      </c>
    </row>
    <row r="12" spans="1:5">
      <c r="A12" s="2" t="s">
        <v>514</v>
      </c>
    </row>
    <row r="13" spans="1:5">
      <c r="A13" s="2" t="s">
        <v>13</v>
      </c>
    </row>
    <row r="15" spans="1:5" ht="14.25">
      <c r="A15" s="4"/>
      <c r="B15" s="4"/>
      <c r="E15" s="2" t="s">
        <v>7</v>
      </c>
    </row>
    <row r="16" spans="1:5">
      <c r="A16" s="2" t="s">
        <v>14</v>
      </c>
      <c r="B16" s="3" t="s">
        <v>15</v>
      </c>
      <c r="E16" s="2" t="s">
        <v>488</v>
      </c>
    </row>
    <row r="17" spans="1:5">
      <c r="A17" s="5" t="s">
        <v>16</v>
      </c>
      <c r="B17" s="6" t="s">
        <v>341</v>
      </c>
      <c r="E17" s="2" t="s">
        <v>17</v>
      </c>
    </row>
    <row r="18" spans="1:5">
      <c r="A18" s="2" t="s">
        <v>18</v>
      </c>
      <c r="B18" s="3" t="s">
        <v>19</v>
      </c>
      <c r="E18" s="2" t="s">
        <v>20</v>
      </c>
    </row>
    <row r="19" spans="1:5">
      <c r="A19" s="5" t="s">
        <v>21</v>
      </c>
      <c r="B19" s="6" t="s">
        <v>19</v>
      </c>
      <c r="E19" s="2" t="s">
        <v>22</v>
      </c>
    </row>
    <row r="20" spans="1:5">
      <c r="A20" s="2" t="s">
        <v>23</v>
      </c>
      <c r="B20" s="3" t="s">
        <v>19</v>
      </c>
      <c r="E20" s="2" t="s">
        <v>24</v>
      </c>
    </row>
    <row r="21" spans="1:5">
      <c r="A21" s="2" t="s">
        <v>25</v>
      </c>
      <c r="B21" s="3" t="s">
        <v>26</v>
      </c>
      <c r="E21" s="2" t="s">
        <v>27</v>
      </c>
    </row>
    <row r="22" spans="1:5">
      <c r="A22" s="2" t="s">
        <v>28</v>
      </c>
      <c r="E22" s="2" t="s">
        <v>29</v>
      </c>
    </row>
    <row r="23" spans="1:5">
      <c r="A23" s="2" t="s">
        <v>30</v>
      </c>
      <c r="B23" s="3">
        <v>1</v>
      </c>
      <c r="E23" s="2" t="s">
        <v>31</v>
      </c>
    </row>
    <row r="24" spans="1:5">
      <c r="A24" s="2" t="s">
        <v>32</v>
      </c>
      <c r="B24" s="3" t="s">
        <v>19</v>
      </c>
      <c r="E24" s="2" t="s">
        <v>33</v>
      </c>
    </row>
    <row r="25" spans="1:5">
      <c r="A25" s="2" t="s">
        <v>34</v>
      </c>
      <c r="B25" s="3" t="s">
        <v>19</v>
      </c>
      <c r="E25" s="2" t="s">
        <v>35</v>
      </c>
    </row>
    <row r="26" spans="1:5">
      <c r="A26" s="2" t="s">
        <v>36</v>
      </c>
      <c r="B26" s="3">
        <v>2</v>
      </c>
      <c r="E26" s="2" t="s">
        <v>37</v>
      </c>
    </row>
    <row r="27" spans="1:5">
      <c r="A27" s="2" t="s">
        <v>38</v>
      </c>
      <c r="B27" s="3" t="s">
        <v>19</v>
      </c>
      <c r="E27" s="2" t="s">
        <v>39</v>
      </c>
    </row>
    <row r="28" spans="1:5">
      <c r="A28" s="2" t="s">
        <v>40</v>
      </c>
      <c r="B28" s="3" t="s">
        <v>19</v>
      </c>
      <c r="E28" s="2" t="s">
        <v>41</v>
      </c>
    </row>
    <row r="29" spans="1:5">
      <c r="A29" s="2" t="s">
        <v>42</v>
      </c>
      <c r="B29" s="24"/>
      <c r="E29" s="2" t="s">
        <v>43</v>
      </c>
    </row>
    <row r="30" spans="1:5">
      <c r="A30" s="5" t="s">
        <v>44</v>
      </c>
      <c r="B30" s="6" t="s">
        <v>342</v>
      </c>
      <c r="E30" s="2" t="s">
        <v>45</v>
      </c>
    </row>
    <row r="31" spans="1:5">
      <c r="A31" s="206" t="s">
        <v>471</v>
      </c>
      <c r="B31" s="207" t="s">
        <v>0</v>
      </c>
      <c r="E31" s="2" t="s">
        <v>473</v>
      </c>
    </row>
    <row r="32" spans="1:5">
      <c r="A32" s="206" t="s">
        <v>468</v>
      </c>
      <c r="B32" s="207" t="s">
        <v>300</v>
      </c>
      <c r="E32" s="2" t="s">
        <v>472</v>
      </c>
    </row>
    <row r="33" spans="1:5">
      <c r="A33" s="5" t="s">
        <v>46</v>
      </c>
      <c r="B33" s="6"/>
      <c r="E33" s="2" t="s">
        <v>47</v>
      </c>
    </row>
    <row r="34" spans="1:5">
      <c r="A34" s="5" t="s">
        <v>48</v>
      </c>
      <c r="B34" s="6"/>
      <c r="E34" s="2" t="s">
        <v>49</v>
      </c>
    </row>
    <row r="35" spans="1:5">
      <c r="A35" s="5" t="s">
        <v>50</v>
      </c>
      <c r="B35" s="6"/>
      <c r="E35" s="2" t="s">
        <v>51</v>
      </c>
    </row>
    <row r="36" spans="1:5">
      <c r="A36" s="5" t="s">
        <v>52</v>
      </c>
      <c r="B36" s="6"/>
      <c r="E36" s="2" t="s">
        <v>53</v>
      </c>
    </row>
    <row r="37" spans="1:5">
      <c r="A37" s="5" t="s">
        <v>54</v>
      </c>
      <c r="B37" s="6"/>
      <c r="E37" s="2" t="s">
        <v>55</v>
      </c>
    </row>
    <row r="38" spans="1:5">
      <c r="A38" s="5" t="s">
        <v>56</v>
      </c>
      <c r="B38" s="3" t="s">
        <v>300</v>
      </c>
      <c r="E38" s="2" t="s">
        <v>298</v>
      </c>
    </row>
    <row r="39" spans="1:5">
      <c r="A39" s="2" t="s">
        <v>58</v>
      </c>
      <c r="E39" s="2" t="s">
        <v>59</v>
      </c>
    </row>
    <row r="40" spans="1:5">
      <c r="A40" s="2" t="s">
        <v>60</v>
      </c>
      <c r="C40" s="2" t="s">
        <v>61</v>
      </c>
      <c r="D40" s="2" t="s">
        <v>62</v>
      </c>
      <c r="E40" s="2" t="s">
        <v>63</v>
      </c>
    </row>
    <row r="41" spans="1:5">
      <c r="A41" s="2" t="s">
        <v>64</v>
      </c>
      <c r="B41" s="7"/>
      <c r="C41" s="8" t="s">
        <v>66</v>
      </c>
      <c r="D41" s="2" t="s">
        <v>67</v>
      </c>
      <c r="E41" s="2" t="s">
        <v>68</v>
      </c>
    </row>
    <row r="42" spans="1:5">
      <c r="A42" s="2" t="s">
        <v>69</v>
      </c>
      <c r="C42" s="2" t="s">
        <v>71</v>
      </c>
      <c r="D42" s="2" t="s">
        <v>72</v>
      </c>
      <c r="E42" s="2" t="s">
        <v>73</v>
      </c>
    </row>
    <row r="43" spans="1:5" ht="16.5" customHeight="1">
      <c r="A43" s="2" t="s">
        <v>74</v>
      </c>
      <c r="D43" s="2" t="s">
        <v>75</v>
      </c>
      <c r="E43" s="2" t="s">
        <v>76</v>
      </c>
    </row>
    <row r="44" spans="1:5">
      <c r="A44" s="2" t="s">
        <v>77</v>
      </c>
      <c r="D44" s="2" t="s">
        <v>79</v>
      </c>
      <c r="E44" s="2" t="s">
        <v>80</v>
      </c>
    </row>
    <row r="45" spans="1:5">
      <c r="A45" s="2" t="s">
        <v>81</v>
      </c>
      <c r="B45" s="20"/>
      <c r="D45" s="2" t="s">
        <v>82</v>
      </c>
      <c r="E45" s="2" t="s">
        <v>83</v>
      </c>
    </row>
    <row r="46" spans="1:5">
      <c r="A46" s="5" t="s">
        <v>84</v>
      </c>
      <c r="B46" s="6"/>
      <c r="E46" s="2" t="s">
        <v>85</v>
      </c>
    </row>
    <row r="47" spans="1:5">
      <c r="A47" s="2" t="s">
        <v>86</v>
      </c>
      <c r="B47" s="9"/>
      <c r="D47" s="2">
        <v>2000</v>
      </c>
      <c r="E47" s="2" t="s">
        <v>87</v>
      </c>
    </row>
    <row r="48" spans="1:5">
      <c r="A48" s="5" t="s">
        <v>88</v>
      </c>
      <c r="B48" s="10"/>
      <c r="D48" s="20"/>
    </row>
    <row r="49" spans="1:10">
      <c r="A49" s="2" t="s">
        <v>89</v>
      </c>
      <c r="E49" s="2" t="s">
        <v>90</v>
      </c>
    </row>
    <row r="50" spans="1:10">
      <c r="A50" s="2" t="s">
        <v>91</v>
      </c>
      <c r="B50" s="3">
        <v>0</v>
      </c>
      <c r="E50" s="2" t="s">
        <v>92</v>
      </c>
    </row>
    <row r="51" spans="1:10">
      <c r="A51" s="2" t="s">
        <v>93</v>
      </c>
      <c r="B51" s="3">
        <v>0</v>
      </c>
      <c r="E51" s="11" t="s">
        <v>94</v>
      </c>
    </row>
    <row r="52" spans="1:10">
      <c r="A52" s="2" t="s">
        <v>95</v>
      </c>
      <c r="B52" s="3">
        <v>0</v>
      </c>
      <c r="E52" s="11" t="s">
        <v>94</v>
      </c>
      <c r="F52" s="2" t="s">
        <v>96</v>
      </c>
    </row>
    <row r="53" spans="1:10">
      <c r="A53" s="2" t="s">
        <v>97</v>
      </c>
      <c r="B53" s="3">
        <v>0</v>
      </c>
      <c r="E53" s="11" t="s">
        <v>94</v>
      </c>
    </row>
    <row r="54" spans="1:10">
      <c r="A54" s="2" t="s">
        <v>98</v>
      </c>
      <c r="E54" s="2" t="s">
        <v>99</v>
      </c>
    </row>
    <row r="55" spans="1:10">
      <c r="A55" s="2" t="s">
        <v>100</v>
      </c>
      <c r="B55" s="6"/>
      <c r="D55" s="12" t="s">
        <v>65</v>
      </c>
    </row>
    <row r="56" spans="1:10">
      <c r="A56" s="2" t="s">
        <v>101</v>
      </c>
      <c r="E56" s="2" t="s">
        <v>67</v>
      </c>
    </row>
    <row r="57" spans="1:10">
      <c r="A57" s="2" t="s">
        <v>102</v>
      </c>
      <c r="E57" s="2" t="s">
        <v>72</v>
      </c>
    </row>
    <row r="58" spans="1:10">
      <c r="A58" s="2" t="s">
        <v>103</v>
      </c>
    </row>
    <row r="59" spans="1:10">
      <c r="A59" s="2" t="s">
        <v>104</v>
      </c>
      <c r="E59" s="2" t="s">
        <v>105</v>
      </c>
      <c r="I59" s="2" t="s">
        <v>106</v>
      </c>
    </row>
    <row r="60" spans="1:10">
      <c r="A60" s="5" t="s">
        <v>107</v>
      </c>
      <c r="B60" s="6"/>
    </row>
    <row r="61" spans="1:10">
      <c r="A61" s="2" t="s">
        <v>108</v>
      </c>
      <c r="B61" s="13"/>
      <c r="F61" s="2">
        <v>1</v>
      </c>
      <c r="J61" s="2">
        <v>1</v>
      </c>
    </row>
    <row r="62" spans="1:10">
      <c r="A62" s="5" t="s">
        <v>109</v>
      </c>
      <c r="B62" s="14"/>
      <c r="F62" s="15">
        <v>2</v>
      </c>
      <c r="G62" s="2">
        <f>SUM(F61:F62)</f>
        <v>3</v>
      </c>
      <c r="J62" s="15">
        <v>2</v>
      </c>
    </row>
    <row r="63" spans="1:10">
      <c r="A63" s="2" t="s">
        <v>110</v>
      </c>
      <c r="J63" s="16">
        <f>+J61+J62</f>
        <v>3</v>
      </c>
    </row>
    <row r="64" spans="1:10">
      <c r="A64" s="2" t="s">
        <v>111</v>
      </c>
      <c r="F64" s="2">
        <v>1</v>
      </c>
      <c r="J64" s="2">
        <v>1</v>
      </c>
    </row>
    <row r="65" spans="1:10">
      <c r="A65" s="2" t="s">
        <v>112</v>
      </c>
      <c r="F65" s="15">
        <v>2</v>
      </c>
      <c r="G65" s="15">
        <f>SUM(F64:F65)</f>
        <v>3</v>
      </c>
      <c r="J65" s="15">
        <v>2</v>
      </c>
    </row>
    <row r="66" spans="1:10" ht="13.5" thickBot="1">
      <c r="A66" s="2" t="s">
        <v>113</v>
      </c>
      <c r="G66" s="17">
        <f>+G65+G62</f>
        <v>6</v>
      </c>
      <c r="J66" s="16">
        <f>+J64+J65</f>
        <v>3</v>
      </c>
    </row>
    <row r="67" spans="1:10" ht="14.25" thickTop="1" thickBot="1">
      <c r="A67" s="2" t="s">
        <v>114</v>
      </c>
      <c r="J67" s="17">
        <f>+J66+J63</f>
        <v>6</v>
      </c>
    </row>
    <row r="68" spans="1:10" ht="13.5" thickTop="1">
      <c r="A68" s="5"/>
      <c r="B68" s="6"/>
      <c r="J68" s="18"/>
    </row>
    <row r="69" spans="1:10">
      <c r="A69" s="2" t="s">
        <v>115</v>
      </c>
      <c r="J69" s="18"/>
    </row>
    <row r="70" spans="1:10">
      <c r="A70" s="2" t="s">
        <v>116</v>
      </c>
      <c r="B70" s="6"/>
      <c r="J70" s="18"/>
    </row>
    <row r="71" spans="1:10">
      <c r="A71" s="2" t="s">
        <v>117</v>
      </c>
      <c r="J71" s="18"/>
    </row>
    <row r="72" spans="1:10">
      <c r="A72" s="2" t="s">
        <v>118</v>
      </c>
      <c r="J72" s="18"/>
    </row>
    <row r="73" spans="1:10">
      <c r="A73" s="2" t="s">
        <v>119</v>
      </c>
      <c r="J73" s="18"/>
    </row>
    <row r="74" spans="1:10">
      <c r="A74" s="2" t="s">
        <v>120</v>
      </c>
      <c r="J74" s="18"/>
    </row>
    <row r="75" spans="1:10">
      <c r="A75" s="5" t="s">
        <v>121</v>
      </c>
      <c r="B75" s="6"/>
      <c r="J75" s="18"/>
    </row>
    <row r="76" spans="1:10">
      <c r="A76" s="2" t="s">
        <v>122</v>
      </c>
      <c r="B76" s="13"/>
      <c r="J76" s="18"/>
    </row>
    <row r="77" spans="1:10">
      <c r="A77" s="5" t="s">
        <v>123</v>
      </c>
      <c r="B77" s="14"/>
      <c r="J77" s="18"/>
    </row>
    <row r="78" spans="1:10">
      <c r="A78" s="2" t="s">
        <v>124</v>
      </c>
      <c r="J78" s="18"/>
    </row>
    <row r="79" spans="1:10">
      <c r="A79" s="2" t="s">
        <v>125</v>
      </c>
      <c r="J79" s="18"/>
    </row>
    <row r="80" spans="1:10">
      <c r="A80" s="2" t="s">
        <v>126</v>
      </c>
      <c r="J80" s="18"/>
    </row>
    <row r="81" spans="1:10">
      <c r="A81" s="2" t="s">
        <v>127</v>
      </c>
      <c r="J81" s="18"/>
    </row>
    <row r="82" spans="1:10">
      <c r="A82" s="2" t="s">
        <v>128</v>
      </c>
      <c r="J82" s="18"/>
    </row>
    <row r="83" spans="1:10">
      <c r="A83" s="5"/>
      <c r="B83" s="6"/>
      <c r="J83" s="18"/>
    </row>
    <row r="84" spans="1:10">
      <c r="A84" s="2" t="s">
        <v>129</v>
      </c>
    </row>
    <row r="85" spans="1:10">
      <c r="A85" s="2" t="s">
        <v>130</v>
      </c>
      <c r="E85" s="2" t="s">
        <v>132</v>
      </c>
    </row>
    <row r="86" spans="1:10">
      <c r="A86" s="2" t="s">
        <v>133</v>
      </c>
      <c r="E86" s="2" t="s">
        <v>134</v>
      </c>
    </row>
    <row r="87" spans="1:10">
      <c r="A87" s="2" t="s">
        <v>135</v>
      </c>
      <c r="B87" s="20"/>
      <c r="E87" s="2" t="s">
        <v>136</v>
      </c>
    </row>
    <row r="88" spans="1:10">
      <c r="A88" s="5" t="s">
        <v>137</v>
      </c>
      <c r="B88" s="6"/>
    </row>
    <row r="89" spans="1:10">
      <c r="A89" s="5" t="s">
        <v>138</v>
      </c>
      <c r="B89" s="6"/>
    </row>
    <row r="90" spans="1:10" ht="19.5" customHeight="1" thickBot="1">
      <c r="A90" s="2" t="s">
        <v>139</v>
      </c>
      <c r="B90" s="19">
        <v>3000</v>
      </c>
      <c r="E90" s="2" t="s">
        <v>140</v>
      </c>
    </row>
    <row r="91" spans="1:10" ht="13.5" thickTop="1"/>
    <row r="93" spans="1:10">
      <c r="A93" s="2" t="s">
        <v>343</v>
      </c>
    </row>
    <row r="94" spans="1:10">
      <c r="A94" s="2" t="s">
        <v>344</v>
      </c>
    </row>
    <row r="95" spans="1:10" ht="15">
      <c r="A95" s="33" t="s">
        <v>345</v>
      </c>
    </row>
    <row r="96" spans="1:10">
      <c r="A96" s="2" t="s">
        <v>349</v>
      </c>
    </row>
    <row r="98" spans="1:1">
      <c r="A98" s="2" t="s">
        <v>474</v>
      </c>
    </row>
    <row r="99" spans="1:1">
      <c r="A99" s="2" t="s">
        <v>475</v>
      </c>
    </row>
    <row r="100" spans="1:1">
      <c r="A100" s="2" t="s">
        <v>477</v>
      </c>
    </row>
    <row r="101" spans="1:1">
      <c r="A101" s="2" t="s">
        <v>476</v>
      </c>
    </row>
    <row r="104" spans="1:1">
      <c r="A104" s="2" t="s">
        <v>478</v>
      </c>
    </row>
    <row r="105" spans="1:1">
      <c r="A105" s="2" t="s">
        <v>479</v>
      </c>
    </row>
    <row r="106" spans="1:1">
      <c r="A106" s="2" t="s">
        <v>480</v>
      </c>
    </row>
    <row r="107" spans="1:1">
      <c r="A107" s="2" t="s">
        <v>482</v>
      </c>
    </row>
    <row r="108" spans="1:1">
      <c r="A108" s="2" t="s">
        <v>485</v>
      </c>
    </row>
    <row r="109" spans="1:1">
      <c r="A109" s="2" t="s">
        <v>481</v>
      </c>
    </row>
    <row r="110" spans="1:1">
      <c r="A110" s="2" t="s">
        <v>483</v>
      </c>
    </row>
    <row r="111" spans="1:1">
      <c r="A111" s="2" t="s">
        <v>484</v>
      </c>
    </row>
    <row r="112" spans="1:1">
      <c r="A112" s="2" t="s">
        <v>486</v>
      </c>
    </row>
    <row r="113" spans="1:1">
      <c r="A113" s="2" t="s">
        <v>487</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1"/>
  <sheetViews>
    <sheetView topLeftCell="E1" workbookViewId="0">
      <selection activeCell="E1" sqref="A1:E1048576"/>
    </sheetView>
  </sheetViews>
  <sheetFormatPr defaultRowHeight="15"/>
  <cols>
    <col min="1" max="1" width="3.85546875" style="33" hidden="1" customWidth="1"/>
    <col min="2" max="2" width="6" style="33" hidden="1" customWidth="1"/>
    <col min="3" max="3" width="19" style="33" hidden="1" customWidth="1"/>
    <col min="4" max="4" width="16.28515625" style="33" hidden="1" customWidth="1"/>
    <col min="5" max="5" width="60.5703125" style="33" customWidth="1"/>
    <col min="6" max="7" width="18.140625" style="35" hidden="1" customWidth="1"/>
    <col min="8" max="8" width="17.28515625" style="35" hidden="1" customWidth="1"/>
    <col min="9" max="12" width="9.140625" style="33" hidden="1" customWidth="1"/>
    <col min="13" max="13" width="16.5703125" style="33" hidden="1" customWidth="1"/>
    <col min="14" max="14" width="16.5703125" style="33" customWidth="1"/>
    <col min="15" max="15" width="16.5703125" style="35" customWidth="1"/>
    <col min="16" max="16" width="9.140625" style="183" customWidth="1"/>
    <col min="17" max="18" width="9.140625" style="33" hidden="1" customWidth="1"/>
    <col min="19" max="19" width="12.5703125" style="33" hidden="1" customWidth="1"/>
    <col min="20" max="20" width="24.140625" style="33" hidden="1" customWidth="1"/>
    <col min="21" max="21" width="17.85546875" style="33" hidden="1" customWidth="1"/>
    <col min="22" max="22" width="24.140625" style="33" hidden="1" customWidth="1"/>
    <col min="23" max="16384" width="9.140625" style="33"/>
  </cols>
  <sheetData>
    <row r="1" spans="1:22">
      <c r="E1" s="34" t="s">
        <v>8</v>
      </c>
      <c r="S1" s="33" t="s">
        <v>287</v>
      </c>
      <c r="T1" s="33" t="e">
        <f xml:space="preserve"> "Jan - " &amp;T2</f>
        <v>#VALUE!</v>
      </c>
    </row>
    <row r="2" spans="1:22">
      <c r="E2" s="39" t="s">
        <v>254</v>
      </c>
      <c r="S2" s="33" t="s">
        <v>290</v>
      </c>
      <c r="T2" s="33" t="e">
        <f>TEXT(T5-1, "mmm")</f>
        <v>#VALUE!</v>
      </c>
      <c r="U2" s="33" t="s">
        <v>288</v>
      </c>
      <c r="V2" s="33" t="str">
        <f>"Jan - " &amp;V4</f>
        <v xml:space="preserve">Jan - </v>
      </c>
    </row>
    <row r="3" spans="1:22">
      <c r="E3" s="23" t="str">
        <f>_Dates!B20</f>
        <v>For the 3-month Period Ended June 30, 2017</v>
      </c>
      <c r="S3" s="33" t="s">
        <v>283</v>
      </c>
      <c r="T3" s="68" t="e">
        <f>+T5-1</f>
        <v>#VALUE!</v>
      </c>
    </row>
    <row r="4" spans="1:22">
      <c r="M4" s="47" t="s">
        <v>280</v>
      </c>
      <c r="N4" s="71" t="str">
        <f>_Dates!B5</f>
        <v>Apr - Jun</v>
      </c>
      <c r="O4" s="76" t="str">
        <f>_Dates!B4</f>
        <v>Jan - Jun</v>
      </c>
      <c r="S4" s="33" t="s">
        <v>284</v>
      </c>
      <c r="T4" s="33" t="str">
        <f>IF(ISNUMBER(DATEVALUE(T5)),TEXT(T5, "mmm"),"")</f>
        <v/>
      </c>
      <c r="U4" s="33" t="s">
        <v>286</v>
      </c>
      <c r="V4" s="33" t="str">
        <f>IF(ISNUMBER(DATEVALUE(V5)),TEXT(V5, "mmm"),"")</f>
        <v/>
      </c>
    </row>
    <row r="5" spans="1:22">
      <c r="A5" s="36"/>
      <c r="B5" s="36"/>
      <c r="C5" s="36"/>
      <c r="D5" s="36"/>
      <c r="E5" s="36"/>
      <c r="F5" s="37" t="s">
        <v>147</v>
      </c>
      <c r="G5" s="37" t="s">
        <v>279</v>
      </c>
      <c r="H5" s="37" t="s">
        <v>150</v>
      </c>
      <c r="M5" s="65">
        <f>IS!Q10</f>
        <v>42825</v>
      </c>
      <c r="N5" s="121">
        <f>_Dates!B6</f>
        <v>2017</v>
      </c>
      <c r="O5" s="122">
        <f>_Dates!B6</f>
        <v>2017</v>
      </c>
      <c r="P5" s="186" t="s">
        <v>464</v>
      </c>
      <c r="Q5" s="38" t="s">
        <v>214</v>
      </c>
      <c r="S5" s="33" t="s">
        <v>285</v>
      </c>
      <c r="T5" s="66" t="s">
        <v>281</v>
      </c>
      <c r="U5" s="66" t="s">
        <v>289</v>
      </c>
      <c r="V5" s="66" t="s">
        <v>282</v>
      </c>
    </row>
    <row r="6" spans="1:22" hidden="1">
      <c r="A6" s="33" t="s">
        <v>199</v>
      </c>
      <c r="B6" s="33" t="s">
        <v>200</v>
      </c>
      <c r="C6" s="33" t="s">
        <v>0</v>
      </c>
      <c r="D6" s="33" t="s">
        <v>300</v>
      </c>
      <c r="E6" s="33" t="s">
        <v>273</v>
      </c>
      <c r="F6" s="35" t="s">
        <v>3</v>
      </c>
      <c r="G6" s="35" t="s">
        <v>279</v>
      </c>
      <c r="H6" s="35" t="s">
        <v>6</v>
      </c>
      <c r="I6" s="33" t="s">
        <v>469</v>
      </c>
      <c r="J6" s="33" t="s">
        <v>470</v>
      </c>
      <c r="K6" s="33" t="s">
        <v>250</v>
      </c>
      <c r="L6" s="33" t="s">
        <v>348</v>
      </c>
    </row>
    <row r="7" spans="1:22">
      <c r="C7" s="33" t="s">
        <v>217</v>
      </c>
      <c r="E7" s="39" t="s">
        <v>234</v>
      </c>
      <c r="J7" s="40"/>
      <c r="L7" s="80">
        <f t="shared" ref="L7:L97" si="0">+F7</f>
        <v>0</v>
      </c>
      <c r="M7" s="40">
        <f>SUM(M8:M17)</f>
        <v>0</v>
      </c>
      <c r="N7" s="40">
        <f>+O7-M7</f>
        <v>0</v>
      </c>
      <c r="O7" s="40">
        <f t="shared" ref="O7" si="1">SUM(O8:O17)</f>
        <v>0</v>
      </c>
      <c r="P7" s="183" t="e">
        <f>+O7/$O$7</f>
        <v>#DIV/0!</v>
      </c>
    </row>
    <row r="8" spans="1:22" hidden="1">
      <c r="C8" s="33" t="s">
        <v>217</v>
      </c>
      <c r="D8" s="33" t="s">
        <v>304</v>
      </c>
      <c r="E8" s="39" t="s">
        <v>305</v>
      </c>
      <c r="J8" s="40"/>
      <c r="K8" s="33" t="s">
        <v>26</v>
      </c>
      <c r="L8" s="80">
        <f t="shared" si="0"/>
        <v>0</v>
      </c>
      <c r="M8" s="40">
        <f>+F8*-1</f>
        <v>0</v>
      </c>
      <c r="N8" s="40">
        <f t="shared" ref="N8:N17" si="2">+O8-M8</f>
        <v>0</v>
      </c>
      <c r="O8" s="40">
        <f t="shared" ref="O8:O17" si="3">+H8*-1</f>
        <v>0</v>
      </c>
    </row>
    <row r="9" spans="1:22" hidden="1">
      <c r="C9" s="33" t="s">
        <v>217</v>
      </c>
      <c r="D9" s="33" t="s">
        <v>301</v>
      </c>
      <c r="E9" s="39" t="s">
        <v>305</v>
      </c>
      <c r="J9" s="40"/>
      <c r="K9" s="33" t="s">
        <v>26</v>
      </c>
      <c r="L9" s="80">
        <f t="shared" si="0"/>
        <v>0</v>
      </c>
      <c r="M9" s="40">
        <f t="shared" ref="M9:M17" si="4">+F9*-1</f>
        <v>0</v>
      </c>
      <c r="N9" s="40">
        <f t="shared" si="2"/>
        <v>0</v>
      </c>
      <c r="O9" s="40">
        <f t="shared" si="3"/>
        <v>0</v>
      </c>
    </row>
    <row r="10" spans="1:22" hidden="1">
      <c r="C10" s="33" t="s">
        <v>217</v>
      </c>
      <c r="D10" s="33" t="s">
        <v>302</v>
      </c>
      <c r="E10" s="39" t="s">
        <v>305</v>
      </c>
      <c r="J10" s="40"/>
      <c r="K10" s="33" t="s">
        <v>26</v>
      </c>
      <c r="L10" s="80">
        <f t="shared" si="0"/>
        <v>0</v>
      </c>
      <c r="M10" s="40">
        <f t="shared" si="4"/>
        <v>0</v>
      </c>
      <c r="N10" s="40">
        <f t="shared" si="2"/>
        <v>0</v>
      </c>
      <c r="O10" s="40">
        <f t="shared" si="3"/>
        <v>0</v>
      </c>
    </row>
    <row r="11" spans="1:22" hidden="1">
      <c r="C11" s="33" t="s">
        <v>217</v>
      </c>
      <c r="D11" s="33" t="s">
        <v>303</v>
      </c>
      <c r="E11" s="39" t="s">
        <v>305</v>
      </c>
      <c r="J11" s="40"/>
      <c r="K11" s="33" t="s">
        <v>26</v>
      </c>
      <c r="L11" s="80">
        <f t="shared" si="0"/>
        <v>0</v>
      </c>
      <c r="M11" s="40">
        <f t="shared" si="4"/>
        <v>0</v>
      </c>
      <c r="N11" s="40">
        <f t="shared" si="2"/>
        <v>0</v>
      </c>
      <c r="O11" s="40">
        <f t="shared" si="3"/>
        <v>0</v>
      </c>
    </row>
    <row r="12" spans="1:22" hidden="1">
      <c r="C12" s="33" t="s">
        <v>217</v>
      </c>
      <c r="E12" s="39" t="s">
        <v>305</v>
      </c>
      <c r="J12" s="40"/>
      <c r="K12" s="33" t="s">
        <v>26</v>
      </c>
      <c r="L12" s="80">
        <f t="shared" si="0"/>
        <v>0</v>
      </c>
      <c r="M12" s="40">
        <f t="shared" si="4"/>
        <v>0</v>
      </c>
      <c r="N12" s="40">
        <f t="shared" si="2"/>
        <v>0</v>
      </c>
      <c r="O12" s="40">
        <f t="shared" si="3"/>
        <v>0</v>
      </c>
    </row>
    <row r="13" spans="1:22" hidden="1">
      <c r="C13" s="33" t="s">
        <v>217</v>
      </c>
      <c r="E13" s="39" t="s">
        <v>305</v>
      </c>
      <c r="J13" s="40"/>
      <c r="K13" s="33" t="s">
        <v>26</v>
      </c>
      <c r="L13" s="80">
        <f t="shared" si="0"/>
        <v>0</v>
      </c>
      <c r="M13" s="40">
        <f t="shared" si="4"/>
        <v>0</v>
      </c>
      <c r="N13" s="40">
        <f t="shared" si="2"/>
        <v>0</v>
      </c>
      <c r="O13" s="40">
        <f t="shared" si="3"/>
        <v>0</v>
      </c>
    </row>
    <row r="14" spans="1:22" hidden="1">
      <c r="C14" s="33" t="s">
        <v>217</v>
      </c>
      <c r="E14" s="39" t="s">
        <v>305</v>
      </c>
      <c r="J14" s="40"/>
      <c r="K14" s="33" t="s">
        <v>26</v>
      </c>
      <c r="L14" s="80">
        <f t="shared" si="0"/>
        <v>0</v>
      </c>
      <c r="M14" s="40">
        <f t="shared" si="4"/>
        <v>0</v>
      </c>
      <c r="N14" s="40">
        <f t="shared" si="2"/>
        <v>0</v>
      </c>
      <c r="O14" s="40">
        <f t="shared" si="3"/>
        <v>0</v>
      </c>
    </row>
    <row r="15" spans="1:22" hidden="1">
      <c r="C15" s="33" t="s">
        <v>217</v>
      </c>
      <c r="E15" s="39" t="s">
        <v>305</v>
      </c>
      <c r="J15" s="40"/>
      <c r="K15" s="33" t="s">
        <v>26</v>
      </c>
      <c r="L15" s="80">
        <f t="shared" si="0"/>
        <v>0</v>
      </c>
      <c r="M15" s="40">
        <f t="shared" si="4"/>
        <v>0</v>
      </c>
      <c r="N15" s="40">
        <f t="shared" si="2"/>
        <v>0</v>
      </c>
      <c r="O15" s="40">
        <f t="shared" si="3"/>
        <v>0</v>
      </c>
    </row>
    <row r="16" spans="1:22" hidden="1">
      <c r="C16" s="33" t="s">
        <v>217</v>
      </c>
      <c r="E16" s="39" t="s">
        <v>305</v>
      </c>
      <c r="J16" s="40"/>
      <c r="K16" s="33" t="s">
        <v>26</v>
      </c>
      <c r="L16" s="80">
        <f t="shared" si="0"/>
        <v>0</v>
      </c>
      <c r="M16" s="40">
        <f t="shared" si="4"/>
        <v>0</v>
      </c>
      <c r="N16" s="40">
        <f t="shared" si="2"/>
        <v>0</v>
      </c>
      <c r="O16" s="40">
        <f t="shared" si="3"/>
        <v>0</v>
      </c>
    </row>
    <row r="17" spans="1:16" hidden="1">
      <c r="C17" s="33" t="s">
        <v>217</v>
      </c>
      <c r="E17" s="39" t="s">
        <v>305</v>
      </c>
      <c r="J17" s="40"/>
      <c r="K17" s="33" t="s">
        <v>26</v>
      </c>
      <c r="L17" s="80">
        <f t="shared" si="0"/>
        <v>0</v>
      </c>
      <c r="M17" s="40">
        <f t="shared" si="4"/>
        <v>0</v>
      </c>
      <c r="N17" s="40">
        <f t="shared" si="2"/>
        <v>0</v>
      </c>
      <c r="O17" s="40">
        <f t="shared" si="3"/>
        <v>0</v>
      </c>
    </row>
    <row r="18" spans="1:16" hidden="1">
      <c r="E18" s="39"/>
      <c r="J18" s="40"/>
      <c r="L18" s="80">
        <f t="shared" si="0"/>
        <v>0</v>
      </c>
      <c r="M18" s="40"/>
      <c r="N18" s="40"/>
      <c r="O18" s="40"/>
    </row>
    <row r="19" spans="1:16">
      <c r="C19" s="33" t="s">
        <v>218</v>
      </c>
      <c r="E19" s="33" t="s">
        <v>235</v>
      </c>
      <c r="J19" s="40"/>
      <c r="L19" s="80">
        <f t="shared" si="0"/>
        <v>0</v>
      </c>
      <c r="M19" s="40">
        <f>SUM(M20:M108)</f>
        <v>0</v>
      </c>
      <c r="N19" s="40">
        <f>SUM(N20:N108)</f>
        <v>0</v>
      </c>
      <c r="O19" s="40">
        <f t="shared" ref="O19" si="5">SUM(O20:O108)</f>
        <v>0</v>
      </c>
      <c r="P19" s="183" t="e">
        <f>+O19/$O$7</f>
        <v>#DIV/0!</v>
      </c>
    </row>
    <row r="20" spans="1:16" hidden="1">
      <c r="C20" s="33" t="s">
        <v>218</v>
      </c>
      <c r="D20" s="33" t="s">
        <v>306</v>
      </c>
      <c r="E20" s="33" t="s">
        <v>310</v>
      </c>
      <c r="J20" s="40"/>
      <c r="K20" s="33" t="s">
        <v>26</v>
      </c>
      <c r="L20" s="80">
        <f t="shared" si="0"/>
        <v>0</v>
      </c>
      <c r="M20" s="40">
        <f>+F20</f>
        <v>0</v>
      </c>
      <c r="N20" s="40">
        <f t="shared" ref="N20:N108" si="6">+O20-M20</f>
        <v>0</v>
      </c>
      <c r="O20" s="40">
        <f t="shared" ref="O20:O108" si="7">+H20</f>
        <v>0</v>
      </c>
    </row>
    <row r="21" spans="1:16" hidden="1">
      <c r="C21" s="33" t="s">
        <v>218</v>
      </c>
      <c r="D21" s="33" t="s">
        <v>307</v>
      </c>
      <c r="E21" s="33" t="s">
        <v>311</v>
      </c>
      <c r="J21" s="40"/>
      <c r="K21" s="33" t="s">
        <v>26</v>
      </c>
      <c r="L21" s="80">
        <f t="shared" si="0"/>
        <v>0</v>
      </c>
      <c r="M21" s="40">
        <f t="shared" ref="M21:M108" si="8">+F21</f>
        <v>0</v>
      </c>
      <c r="N21" s="40">
        <f t="shared" si="6"/>
        <v>0</v>
      </c>
      <c r="O21" s="40">
        <f t="shared" si="7"/>
        <v>0</v>
      </c>
    </row>
    <row r="22" spans="1:16" hidden="1">
      <c r="C22" s="33" t="s">
        <v>218</v>
      </c>
      <c r="D22" s="33" t="s">
        <v>308</v>
      </c>
      <c r="E22" s="33" t="s">
        <v>312</v>
      </c>
      <c r="J22" s="40"/>
      <c r="K22" s="33" t="s">
        <v>26</v>
      </c>
      <c r="L22" s="80">
        <f t="shared" si="0"/>
        <v>0</v>
      </c>
      <c r="M22" s="40">
        <f t="shared" si="8"/>
        <v>0</v>
      </c>
      <c r="N22" s="40">
        <f t="shared" si="6"/>
        <v>0</v>
      </c>
      <c r="O22" s="40">
        <f t="shared" si="7"/>
        <v>0</v>
      </c>
    </row>
    <row r="23" spans="1:16" hidden="1">
      <c r="C23" s="33" t="s">
        <v>218</v>
      </c>
      <c r="D23" s="33" t="s">
        <v>309</v>
      </c>
      <c r="E23" s="33" t="s">
        <v>313</v>
      </c>
      <c r="J23" s="40"/>
      <c r="K23" s="33" t="s">
        <v>26</v>
      </c>
      <c r="L23" s="80">
        <f t="shared" si="0"/>
        <v>0</v>
      </c>
      <c r="M23" s="40">
        <f t="shared" si="8"/>
        <v>0</v>
      </c>
      <c r="N23" s="40">
        <f t="shared" si="6"/>
        <v>0</v>
      </c>
      <c r="O23" s="40">
        <f t="shared" si="7"/>
        <v>0</v>
      </c>
    </row>
    <row r="24" spans="1:16" hidden="1">
      <c r="C24" s="33" t="s">
        <v>218</v>
      </c>
      <c r="J24" s="40"/>
      <c r="K24" s="33" t="s">
        <v>26</v>
      </c>
      <c r="L24" s="80">
        <f t="shared" si="0"/>
        <v>0</v>
      </c>
      <c r="M24" s="40">
        <f t="shared" ref="M24:M98" si="9">+F24</f>
        <v>0</v>
      </c>
      <c r="N24" s="40">
        <f t="shared" ref="N24:N98" si="10">+O24-M24</f>
        <v>0</v>
      </c>
      <c r="O24" s="40">
        <f t="shared" ref="O24:O98" si="11">+H24</f>
        <v>0</v>
      </c>
    </row>
    <row r="25" spans="1:16" hidden="1">
      <c r="C25" s="33" t="s">
        <v>218</v>
      </c>
      <c r="J25" s="40"/>
      <c r="K25" s="33" t="s">
        <v>26</v>
      </c>
      <c r="L25" s="80">
        <f t="shared" si="0"/>
        <v>0</v>
      </c>
      <c r="M25" s="40">
        <f t="shared" si="9"/>
        <v>0</v>
      </c>
      <c r="N25" s="40">
        <f t="shared" si="10"/>
        <v>0</v>
      </c>
      <c r="O25" s="40">
        <f t="shared" si="11"/>
        <v>0</v>
      </c>
    </row>
    <row r="26" spans="1:16" hidden="1">
      <c r="A26" s="208"/>
      <c r="B26" s="208"/>
      <c r="C26" s="33" t="s">
        <v>218</v>
      </c>
      <c r="D26" s="208"/>
      <c r="E26" s="208"/>
      <c r="F26" s="209"/>
      <c r="G26" s="209"/>
      <c r="H26" s="209"/>
      <c r="I26" s="208"/>
      <c r="J26" s="210"/>
      <c r="K26" s="208"/>
      <c r="L26" s="211">
        <f t="shared" ref="L26:L84" si="12">+F26</f>
        <v>0</v>
      </c>
      <c r="M26" s="40"/>
      <c r="N26" s="40"/>
      <c r="O26" s="40"/>
    </row>
    <row r="27" spans="1:16" hidden="1">
      <c r="A27" s="208"/>
      <c r="B27" s="208"/>
      <c r="C27" s="33" t="s">
        <v>218</v>
      </c>
      <c r="D27" s="208"/>
      <c r="E27" s="208"/>
      <c r="F27" s="209"/>
      <c r="G27" s="209"/>
      <c r="H27" s="209"/>
      <c r="I27" s="208"/>
      <c r="J27" s="210"/>
      <c r="K27" s="208"/>
      <c r="L27" s="211">
        <f t="shared" ref="L27:L41" si="13">+F27</f>
        <v>0</v>
      </c>
      <c r="M27" s="40"/>
      <c r="N27" s="40"/>
      <c r="O27" s="40"/>
    </row>
    <row r="28" spans="1:16" hidden="1">
      <c r="A28" s="208"/>
      <c r="B28" s="208"/>
      <c r="C28" s="33" t="s">
        <v>218</v>
      </c>
      <c r="D28" s="208"/>
      <c r="E28" s="208"/>
      <c r="F28" s="209"/>
      <c r="G28" s="209"/>
      <c r="H28" s="209"/>
      <c r="I28" s="208"/>
      <c r="J28" s="210"/>
      <c r="K28" s="208"/>
      <c r="L28" s="211">
        <f t="shared" si="13"/>
        <v>0</v>
      </c>
      <c r="M28" s="40"/>
      <c r="N28" s="40"/>
      <c r="O28" s="40"/>
    </row>
    <row r="29" spans="1:16" hidden="1">
      <c r="A29" s="208"/>
      <c r="B29" s="208"/>
      <c r="C29" s="33" t="s">
        <v>218</v>
      </c>
      <c r="D29" s="208"/>
      <c r="E29" s="208"/>
      <c r="F29" s="209"/>
      <c r="G29" s="209"/>
      <c r="H29" s="209"/>
      <c r="I29" s="208"/>
      <c r="J29" s="210"/>
      <c r="K29" s="208"/>
      <c r="L29" s="211">
        <f t="shared" si="13"/>
        <v>0</v>
      </c>
      <c r="M29" s="40"/>
      <c r="N29" s="40"/>
      <c r="O29" s="40"/>
    </row>
    <row r="30" spans="1:16" hidden="1">
      <c r="A30" s="208"/>
      <c r="B30" s="208"/>
      <c r="C30" s="33" t="s">
        <v>218</v>
      </c>
      <c r="D30" s="208"/>
      <c r="E30" s="208"/>
      <c r="F30" s="209"/>
      <c r="G30" s="209"/>
      <c r="H30" s="209"/>
      <c r="I30" s="208"/>
      <c r="J30" s="210"/>
      <c r="K30" s="208"/>
      <c r="L30" s="211">
        <f t="shared" si="13"/>
        <v>0</v>
      </c>
      <c r="M30" s="40"/>
      <c r="N30" s="40"/>
      <c r="O30" s="40"/>
    </row>
    <row r="31" spans="1:16" hidden="1">
      <c r="A31" s="208"/>
      <c r="B31" s="208"/>
      <c r="C31" s="33" t="s">
        <v>218</v>
      </c>
      <c r="D31" s="208"/>
      <c r="E31" s="208"/>
      <c r="F31" s="209"/>
      <c r="G31" s="209"/>
      <c r="H31" s="209"/>
      <c r="I31" s="208"/>
      <c r="J31" s="210"/>
      <c r="K31" s="208"/>
      <c r="L31" s="211">
        <f t="shared" si="13"/>
        <v>0</v>
      </c>
      <c r="M31" s="40"/>
      <c r="N31" s="40"/>
      <c r="O31" s="40"/>
    </row>
    <row r="32" spans="1:16" hidden="1">
      <c r="A32" s="208"/>
      <c r="B32" s="208"/>
      <c r="C32" s="33" t="s">
        <v>218</v>
      </c>
      <c r="D32" s="208"/>
      <c r="E32" s="208"/>
      <c r="F32" s="209"/>
      <c r="G32" s="209"/>
      <c r="H32" s="209"/>
      <c r="I32" s="208"/>
      <c r="J32" s="210"/>
      <c r="K32" s="208"/>
      <c r="L32" s="211">
        <f t="shared" si="13"/>
        <v>0</v>
      </c>
      <c r="M32" s="40"/>
      <c r="N32" s="40"/>
      <c r="O32" s="40"/>
    </row>
    <row r="33" spans="1:15" hidden="1">
      <c r="A33" s="208"/>
      <c r="B33" s="208"/>
      <c r="C33" s="33" t="s">
        <v>218</v>
      </c>
      <c r="D33" s="208"/>
      <c r="E33" s="208"/>
      <c r="F33" s="209"/>
      <c r="G33" s="209"/>
      <c r="H33" s="209"/>
      <c r="I33" s="208"/>
      <c r="J33" s="210"/>
      <c r="K33" s="208"/>
      <c r="L33" s="211">
        <f t="shared" si="13"/>
        <v>0</v>
      </c>
      <c r="M33" s="40"/>
      <c r="N33" s="40"/>
      <c r="O33" s="40"/>
    </row>
    <row r="34" spans="1:15" hidden="1">
      <c r="A34" s="208"/>
      <c r="B34" s="208"/>
      <c r="C34" s="33" t="s">
        <v>218</v>
      </c>
      <c r="D34" s="208"/>
      <c r="E34" s="208"/>
      <c r="F34" s="209"/>
      <c r="G34" s="209"/>
      <c r="H34" s="209"/>
      <c r="I34" s="208"/>
      <c r="J34" s="210"/>
      <c r="K34" s="208"/>
      <c r="L34" s="211">
        <f t="shared" si="13"/>
        <v>0</v>
      </c>
      <c r="M34" s="40"/>
      <c r="N34" s="40"/>
      <c r="O34" s="40"/>
    </row>
    <row r="35" spans="1:15" hidden="1">
      <c r="A35" s="208"/>
      <c r="B35" s="208"/>
      <c r="C35" s="33" t="s">
        <v>218</v>
      </c>
      <c r="D35" s="208"/>
      <c r="E35" s="208"/>
      <c r="F35" s="209"/>
      <c r="G35" s="209"/>
      <c r="H35" s="209"/>
      <c r="I35" s="208"/>
      <c r="J35" s="210"/>
      <c r="K35" s="208"/>
      <c r="L35" s="211">
        <f t="shared" si="13"/>
        <v>0</v>
      </c>
      <c r="M35" s="40"/>
      <c r="N35" s="40"/>
      <c r="O35" s="40"/>
    </row>
    <row r="36" spans="1:15" hidden="1">
      <c r="A36" s="208"/>
      <c r="B36" s="208"/>
      <c r="C36" s="33" t="s">
        <v>218</v>
      </c>
      <c r="D36" s="208"/>
      <c r="E36" s="208"/>
      <c r="F36" s="209"/>
      <c r="G36" s="209"/>
      <c r="H36" s="209"/>
      <c r="I36" s="208"/>
      <c r="J36" s="210"/>
      <c r="K36" s="208"/>
      <c r="L36" s="211">
        <f t="shared" si="13"/>
        <v>0</v>
      </c>
      <c r="M36" s="40"/>
      <c r="N36" s="40"/>
      <c r="O36" s="40"/>
    </row>
    <row r="37" spans="1:15" hidden="1">
      <c r="A37" s="208"/>
      <c r="B37" s="208"/>
      <c r="C37" s="33" t="s">
        <v>218</v>
      </c>
      <c r="D37" s="208"/>
      <c r="E37" s="208"/>
      <c r="F37" s="209"/>
      <c r="G37" s="209"/>
      <c r="H37" s="209"/>
      <c r="I37" s="208"/>
      <c r="J37" s="210"/>
      <c r="K37" s="208"/>
      <c r="L37" s="211">
        <f t="shared" si="13"/>
        <v>0</v>
      </c>
      <c r="M37" s="40"/>
      <c r="N37" s="40"/>
      <c r="O37" s="40"/>
    </row>
    <row r="38" spans="1:15" hidden="1">
      <c r="A38" s="208"/>
      <c r="B38" s="208"/>
      <c r="C38" s="33" t="s">
        <v>218</v>
      </c>
      <c r="D38" s="208"/>
      <c r="E38" s="208"/>
      <c r="F38" s="209"/>
      <c r="G38" s="209"/>
      <c r="H38" s="209"/>
      <c r="I38" s="208"/>
      <c r="J38" s="210"/>
      <c r="K38" s="208"/>
      <c r="L38" s="211">
        <f t="shared" si="13"/>
        <v>0</v>
      </c>
      <c r="M38" s="40"/>
      <c r="N38" s="40"/>
      <c r="O38" s="40"/>
    </row>
    <row r="39" spans="1:15" hidden="1">
      <c r="A39" s="208"/>
      <c r="B39" s="208"/>
      <c r="C39" s="33" t="s">
        <v>218</v>
      </c>
      <c r="D39" s="208"/>
      <c r="E39" s="208"/>
      <c r="F39" s="209"/>
      <c r="G39" s="209"/>
      <c r="H39" s="209"/>
      <c r="I39" s="208"/>
      <c r="J39" s="210"/>
      <c r="K39" s="208"/>
      <c r="L39" s="211">
        <f t="shared" si="13"/>
        <v>0</v>
      </c>
      <c r="M39" s="40"/>
      <c r="N39" s="40"/>
      <c r="O39" s="40"/>
    </row>
    <row r="40" spans="1:15" hidden="1">
      <c r="A40" s="208"/>
      <c r="B40" s="208"/>
      <c r="C40" s="33" t="s">
        <v>218</v>
      </c>
      <c r="D40" s="208"/>
      <c r="E40" s="208"/>
      <c r="F40" s="209"/>
      <c r="G40" s="209"/>
      <c r="H40" s="209"/>
      <c r="I40" s="208"/>
      <c r="J40" s="210"/>
      <c r="K40" s="208"/>
      <c r="L40" s="211">
        <f t="shared" si="13"/>
        <v>0</v>
      </c>
      <c r="M40" s="40"/>
      <c r="N40" s="40"/>
      <c r="O40" s="40"/>
    </row>
    <row r="41" spans="1:15" hidden="1">
      <c r="A41" s="208"/>
      <c r="B41" s="208"/>
      <c r="C41" s="33" t="s">
        <v>218</v>
      </c>
      <c r="D41" s="208"/>
      <c r="E41" s="208"/>
      <c r="F41" s="209"/>
      <c r="G41" s="209"/>
      <c r="H41" s="209"/>
      <c r="I41" s="208"/>
      <c r="J41" s="210"/>
      <c r="K41" s="208"/>
      <c r="L41" s="211">
        <f t="shared" si="13"/>
        <v>0</v>
      </c>
      <c r="M41" s="40"/>
      <c r="N41" s="40"/>
      <c r="O41" s="40"/>
    </row>
    <row r="42" spans="1:15" hidden="1">
      <c r="A42" s="208"/>
      <c r="B42" s="208"/>
      <c r="C42" s="33" t="s">
        <v>218</v>
      </c>
      <c r="D42" s="208"/>
      <c r="E42" s="208"/>
      <c r="F42" s="209"/>
      <c r="G42" s="209"/>
      <c r="H42" s="209"/>
      <c r="I42" s="208"/>
      <c r="J42" s="210"/>
      <c r="K42" s="208"/>
      <c r="L42" s="211">
        <f t="shared" ref="L42:L56" si="14">+F42</f>
        <v>0</v>
      </c>
      <c r="M42" s="40"/>
      <c r="N42" s="40"/>
      <c r="O42" s="40"/>
    </row>
    <row r="43" spans="1:15" hidden="1">
      <c r="A43" s="208"/>
      <c r="B43" s="208"/>
      <c r="C43" s="33" t="s">
        <v>218</v>
      </c>
      <c r="D43" s="208"/>
      <c r="E43" s="208"/>
      <c r="F43" s="209"/>
      <c r="G43" s="209"/>
      <c r="H43" s="209"/>
      <c r="I43" s="208"/>
      <c r="J43" s="210"/>
      <c r="K43" s="208"/>
      <c r="L43" s="211">
        <f t="shared" si="14"/>
        <v>0</v>
      </c>
      <c r="M43" s="40"/>
      <c r="N43" s="40"/>
      <c r="O43" s="40"/>
    </row>
    <row r="44" spans="1:15" hidden="1">
      <c r="A44" s="208"/>
      <c r="B44" s="208"/>
      <c r="C44" s="33" t="s">
        <v>218</v>
      </c>
      <c r="D44" s="208"/>
      <c r="E44" s="208"/>
      <c r="F44" s="209"/>
      <c r="G44" s="209"/>
      <c r="H44" s="209"/>
      <c r="I44" s="208"/>
      <c r="J44" s="210"/>
      <c r="K44" s="208"/>
      <c r="L44" s="211">
        <f t="shared" si="14"/>
        <v>0</v>
      </c>
      <c r="M44" s="40"/>
      <c r="N44" s="40"/>
      <c r="O44" s="40"/>
    </row>
    <row r="45" spans="1:15" hidden="1">
      <c r="A45" s="208"/>
      <c r="B45" s="208"/>
      <c r="C45" s="33" t="s">
        <v>218</v>
      </c>
      <c r="D45" s="208"/>
      <c r="E45" s="208"/>
      <c r="F45" s="209"/>
      <c r="G45" s="209"/>
      <c r="H45" s="209"/>
      <c r="I45" s="208"/>
      <c r="J45" s="210"/>
      <c r="K45" s="208"/>
      <c r="L45" s="211">
        <f t="shared" si="14"/>
        <v>0</v>
      </c>
      <c r="M45" s="40"/>
      <c r="N45" s="40"/>
      <c r="O45" s="40"/>
    </row>
    <row r="46" spans="1:15" hidden="1">
      <c r="A46" s="208"/>
      <c r="B46" s="208"/>
      <c r="C46" s="33" t="s">
        <v>218</v>
      </c>
      <c r="D46" s="208"/>
      <c r="E46" s="208"/>
      <c r="F46" s="209"/>
      <c r="G46" s="209"/>
      <c r="H46" s="209"/>
      <c r="I46" s="208"/>
      <c r="J46" s="210"/>
      <c r="K46" s="208"/>
      <c r="L46" s="211">
        <f t="shared" si="14"/>
        <v>0</v>
      </c>
      <c r="M46" s="40"/>
      <c r="N46" s="40"/>
      <c r="O46" s="40"/>
    </row>
    <row r="47" spans="1:15" hidden="1">
      <c r="A47" s="208"/>
      <c r="B47" s="208"/>
      <c r="C47" s="33" t="s">
        <v>218</v>
      </c>
      <c r="D47" s="208"/>
      <c r="E47" s="208"/>
      <c r="F47" s="209"/>
      <c r="G47" s="209"/>
      <c r="H47" s="209"/>
      <c r="I47" s="208"/>
      <c r="J47" s="210"/>
      <c r="K47" s="208"/>
      <c r="L47" s="211">
        <f t="shared" si="14"/>
        <v>0</v>
      </c>
      <c r="M47" s="40"/>
      <c r="N47" s="40"/>
      <c r="O47" s="40"/>
    </row>
    <row r="48" spans="1:15" hidden="1">
      <c r="A48" s="208"/>
      <c r="B48" s="208"/>
      <c r="C48" s="33" t="s">
        <v>218</v>
      </c>
      <c r="D48" s="208"/>
      <c r="E48" s="208"/>
      <c r="F48" s="209"/>
      <c r="G48" s="209"/>
      <c r="H48" s="209"/>
      <c r="I48" s="208"/>
      <c r="J48" s="210"/>
      <c r="K48" s="208"/>
      <c r="L48" s="211">
        <f t="shared" si="14"/>
        <v>0</v>
      </c>
      <c r="M48" s="40"/>
      <c r="N48" s="40"/>
      <c r="O48" s="40"/>
    </row>
    <row r="49" spans="1:15" hidden="1">
      <c r="A49" s="208"/>
      <c r="B49" s="208"/>
      <c r="C49" s="33" t="s">
        <v>218</v>
      </c>
      <c r="D49" s="208"/>
      <c r="E49" s="208"/>
      <c r="F49" s="209"/>
      <c r="G49" s="209"/>
      <c r="H49" s="209"/>
      <c r="I49" s="208"/>
      <c r="J49" s="210"/>
      <c r="K49" s="208"/>
      <c r="L49" s="211">
        <f t="shared" si="14"/>
        <v>0</v>
      </c>
      <c r="M49" s="40"/>
      <c r="N49" s="40"/>
      <c r="O49" s="40"/>
    </row>
    <row r="50" spans="1:15" hidden="1">
      <c r="A50" s="208"/>
      <c r="B50" s="208"/>
      <c r="C50" s="33" t="s">
        <v>218</v>
      </c>
      <c r="D50" s="208"/>
      <c r="E50" s="208"/>
      <c r="F50" s="209"/>
      <c r="G50" s="209"/>
      <c r="H50" s="209"/>
      <c r="I50" s="208"/>
      <c r="J50" s="210"/>
      <c r="K50" s="208"/>
      <c r="L50" s="211">
        <f t="shared" si="14"/>
        <v>0</v>
      </c>
      <c r="M50" s="40"/>
      <c r="N50" s="40"/>
      <c r="O50" s="40"/>
    </row>
    <row r="51" spans="1:15" hidden="1">
      <c r="A51" s="208"/>
      <c r="B51" s="208"/>
      <c r="C51" s="33" t="s">
        <v>218</v>
      </c>
      <c r="D51" s="208"/>
      <c r="E51" s="208"/>
      <c r="F51" s="209"/>
      <c r="G51" s="209"/>
      <c r="H51" s="209"/>
      <c r="I51" s="208"/>
      <c r="J51" s="210"/>
      <c r="K51" s="208"/>
      <c r="L51" s="211">
        <f t="shared" si="14"/>
        <v>0</v>
      </c>
      <c r="M51" s="40"/>
      <c r="N51" s="40"/>
      <c r="O51" s="40"/>
    </row>
    <row r="52" spans="1:15" hidden="1">
      <c r="A52" s="208"/>
      <c r="B52" s="208"/>
      <c r="C52" s="33" t="s">
        <v>218</v>
      </c>
      <c r="D52" s="208"/>
      <c r="E52" s="208"/>
      <c r="F52" s="209"/>
      <c r="G52" s="209"/>
      <c r="H52" s="209"/>
      <c r="I52" s="208"/>
      <c r="J52" s="210"/>
      <c r="K52" s="208"/>
      <c r="L52" s="211">
        <f t="shared" si="14"/>
        <v>0</v>
      </c>
      <c r="M52" s="40"/>
      <c r="N52" s="40"/>
      <c r="O52" s="40"/>
    </row>
    <row r="53" spans="1:15" hidden="1">
      <c r="A53" s="208"/>
      <c r="B53" s="208"/>
      <c r="C53" s="33" t="s">
        <v>218</v>
      </c>
      <c r="D53" s="208"/>
      <c r="E53" s="208"/>
      <c r="F53" s="209"/>
      <c r="G53" s="209"/>
      <c r="H53" s="209"/>
      <c r="I53" s="208"/>
      <c r="J53" s="210"/>
      <c r="K53" s="208"/>
      <c r="L53" s="211">
        <f t="shared" si="14"/>
        <v>0</v>
      </c>
      <c r="M53" s="40"/>
      <c r="N53" s="40"/>
      <c r="O53" s="40"/>
    </row>
    <row r="54" spans="1:15" hidden="1">
      <c r="A54" s="208"/>
      <c r="B54" s="208"/>
      <c r="C54" s="33" t="s">
        <v>218</v>
      </c>
      <c r="D54" s="208"/>
      <c r="E54" s="208"/>
      <c r="F54" s="209"/>
      <c r="G54" s="209"/>
      <c r="H54" s="209"/>
      <c r="I54" s="208"/>
      <c r="J54" s="210"/>
      <c r="K54" s="208"/>
      <c r="L54" s="211">
        <f t="shared" si="14"/>
        <v>0</v>
      </c>
      <c r="M54" s="40"/>
      <c r="N54" s="40"/>
      <c r="O54" s="40"/>
    </row>
    <row r="55" spans="1:15" hidden="1">
      <c r="A55" s="208"/>
      <c r="B55" s="208"/>
      <c r="C55" s="33" t="s">
        <v>218</v>
      </c>
      <c r="D55" s="208"/>
      <c r="E55" s="208"/>
      <c r="F55" s="209"/>
      <c r="G55" s="209"/>
      <c r="H55" s="209"/>
      <c r="I55" s="208"/>
      <c r="J55" s="210"/>
      <c r="K55" s="208"/>
      <c r="L55" s="211">
        <f t="shared" si="14"/>
        <v>0</v>
      </c>
      <c r="M55" s="40"/>
      <c r="N55" s="40"/>
      <c r="O55" s="40"/>
    </row>
    <row r="56" spans="1:15" hidden="1">
      <c r="A56" s="208"/>
      <c r="B56" s="208"/>
      <c r="C56" s="33" t="s">
        <v>218</v>
      </c>
      <c r="D56" s="208"/>
      <c r="E56" s="208"/>
      <c r="F56" s="209"/>
      <c r="G56" s="209"/>
      <c r="H56" s="209"/>
      <c r="I56" s="208"/>
      <c r="J56" s="210"/>
      <c r="K56" s="208"/>
      <c r="L56" s="211">
        <f t="shared" si="14"/>
        <v>0</v>
      </c>
      <c r="M56" s="40"/>
      <c r="N56" s="40"/>
      <c r="O56" s="40"/>
    </row>
    <row r="57" spans="1:15" hidden="1">
      <c r="A57" s="208"/>
      <c r="B57" s="208"/>
      <c r="C57" s="33" t="s">
        <v>218</v>
      </c>
      <c r="D57" s="208"/>
      <c r="E57" s="208"/>
      <c r="F57" s="209"/>
      <c r="G57" s="209"/>
      <c r="H57" s="209"/>
      <c r="I57" s="208"/>
      <c r="J57" s="210"/>
      <c r="K57" s="208"/>
      <c r="L57" s="211">
        <f t="shared" ref="L57:L71" si="15">+F57</f>
        <v>0</v>
      </c>
      <c r="M57" s="40"/>
      <c r="N57" s="40"/>
      <c r="O57" s="40"/>
    </row>
    <row r="58" spans="1:15" hidden="1">
      <c r="A58" s="208"/>
      <c r="B58" s="208"/>
      <c r="C58" s="33" t="s">
        <v>218</v>
      </c>
      <c r="D58" s="208"/>
      <c r="E58" s="208"/>
      <c r="F58" s="209"/>
      <c r="G58" s="209"/>
      <c r="H58" s="209"/>
      <c r="I58" s="208"/>
      <c r="J58" s="210"/>
      <c r="K58" s="208"/>
      <c r="L58" s="211">
        <f t="shared" si="15"/>
        <v>0</v>
      </c>
      <c r="M58" s="40"/>
      <c r="N58" s="40"/>
      <c r="O58" s="40"/>
    </row>
    <row r="59" spans="1:15" hidden="1">
      <c r="A59" s="208"/>
      <c r="B59" s="208"/>
      <c r="C59" s="33" t="s">
        <v>218</v>
      </c>
      <c r="D59" s="208"/>
      <c r="E59" s="208"/>
      <c r="F59" s="209"/>
      <c r="G59" s="209"/>
      <c r="H59" s="209"/>
      <c r="I59" s="208"/>
      <c r="J59" s="210"/>
      <c r="K59" s="208"/>
      <c r="L59" s="211">
        <f t="shared" si="15"/>
        <v>0</v>
      </c>
      <c r="M59" s="40"/>
      <c r="N59" s="40"/>
      <c r="O59" s="40"/>
    </row>
    <row r="60" spans="1:15" hidden="1">
      <c r="A60" s="208"/>
      <c r="B60" s="208"/>
      <c r="C60" s="33" t="s">
        <v>218</v>
      </c>
      <c r="D60" s="208"/>
      <c r="E60" s="208"/>
      <c r="F60" s="209"/>
      <c r="G60" s="209"/>
      <c r="H60" s="209"/>
      <c r="I60" s="208"/>
      <c r="J60" s="210"/>
      <c r="K60" s="208"/>
      <c r="L60" s="211">
        <f t="shared" si="15"/>
        <v>0</v>
      </c>
      <c r="M60" s="40"/>
      <c r="N60" s="40"/>
      <c r="O60" s="40"/>
    </row>
    <row r="61" spans="1:15" hidden="1">
      <c r="A61" s="208"/>
      <c r="B61" s="208"/>
      <c r="C61" s="33" t="s">
        <v>218</v>
      </c>
      <c r="D61" s="208"/>
      <c r="E61" s="208"/>
      <c r="F61" s="209"/>
      <c r="G61" s="209"/>
      <c r="H61" s="209"/>
      <c r="I61" s="208"/>
      <c r="J61" s="210"/>
      <c r="K61" s="208"/>
      <c r="L61" s="211">
        <f t="shared" si="15"/>
        <v>0</v>
      </c>
      <c r="M61" s="40"/>
      <c r="N61" s="40"/>
      <c r="O61" s="40"/>
    </row>
    <row r="62" spans="1:15" hidden="1">
      <c r="A62" s="208"/>
      <c r="B62" s="208"/>
      <c r="C62" s="33" t="s">
        <v>218</v>
      </c>
      <c r="D62" s="208"/>
      <c r="E62" s="208"/>
      <c r="F62" s="209"/>
      <c r="G62" s="209"/>
      <c r="H62" s="209"/>
      <c r="I62" s="208"/>
      <c r="J62" s="210"/>
      <c r="K62" s="208"/>
      <c r="L62" s="211">
        <f t="shared" si="15"/>
        <v>0</v>
      </c>
      <c r="M62" s="40"/>
      <c r="N62" s="40"/>
      <c r="O62" s="40"/>
    </row>
    <row r="63" spans="1:15" hidden="1">
      <c r="A63" s="208"/>
      <c r="B63" s="208"/>
      <c r="C63" s="33" t="s">
        <v>218</v>
      </c>
      <c r="D63" s="208"/>
      <c r="E63" s="208"/>
      <c r="F63" s="209"/>
      <c r="G63" s="209"/>
      <c r="H63" s="209"/>
      <c r="I63" s="208"/>
      <c r="J63" s="210"/>
      <c r="K63" s="208"/>
      <c r="L63" s="211">
        <f t="shared" si="15"/>
        <v>0</v>
      </c>
      <c r="M63" s="40"/>
      <c r="N63" s="40"/>
      <c r="O63" s="40"/>
    </row>
    <row r="64" spans="1:15" hidden="1">
      <c r="A64" s="208"/>
      <c r="B64" s="208"/>
      <c r="C64" s="33" t="s">
        <v>218</v>
      </c>
      <c r="D64" s="208"/>
      <c r="E64" s="208"/>
      <c r="F64" s="209"/>
      <c r="G64" s="209"/>
      <c r="H64" s="209"/>
      <c r="I64" s="208"/>
      <c r="J64" s="210"/>
      <c r="K64" s="208"/>
      <c r="L64" s="211">
        <f t="shared" si="15"/>
        <v>0</v>
      </c>
      <c r="M64" s="40"/>
      <c r="N64" s="40"/>
      <c r="O64" s="40"/>
    </row>
    <row r="65" spans="1:15" hidden="1">
      <c r="A65" s="208"/>
      <c r="B65" s="208"/>
      <c r="C65" s="33" t="s">
        <v>218</v>
      </c>
      <c r="D65" s="208"/>
      <c r="E65" s="208"/>
      <c r="F65" s="209"/>
      <c r="G65" s="209"/>
      <c r="H65" s="209"/>
      <c r="I65" s="208"/>
      <c r="J65" s="210"/>
      <c r="K65" s="208"/>
      <c r="L65" s="211">
        <f t="shared" si="15"/>
        <v>0</v>
      </c>
      <c r="M65" s="40"/>
      <c r="N65" s="40"/>
      <c r="O65" s="40"/>
    </row>
    <row r="66" spans="1:15" hidden="1">
      <c r="A66" s="208"/>
      <c r="B66" s="208"/>
      <c r="C66" s="33" t="s">
        <v>218</v>
      </c>
      <c r="D66" s="208"/>
      <c r="E66" s="208"/>
      <c r="F66" s="209"/>
      <c r="G66" s="209"/>
      <c r="H66" s="209"/>
      <c r="I66" s="208"/>
      <c r="J66" s="210"/>
      <c r="K66" s="208"/>
      <c r="L66" s="211">
        <f t="shared" si="15"/>
        <v>0</v>
      </c>
      <c r="M66" s="40"/>
      <c r="N66" s="40"/>
      <c r="O66" s="40"/>
    </row>
    <row r="67" spans="1:15" hidden="1">
      <c r="A67" s="208"/>
      <c r="B67" s="208"/>
      <c r="C67" s="33" t="s">
        <v>218</v>
      </c>
      <c r="D67" s="208"/>
      <c r="E67" s="208"/>
      <c r="F67" s="209"/>
      <c r="G67" s="209"/>
      <c r="H67" s="209"/>
      <c r="I67" s="208"/>
      <c r="J67" s="210"/>
      <c r="K67" s="208"/>
      <c r="L67" s="211">
        <f t="shared" si="15"/>
        <v>0</v>
      </c>
      <c r="M67" s="40"/>
      <c r="N67" s="40"/>
      <c r="O67" s="40"/>
    </row>
    <row r="68" spans="1:15" hidden="1">
      <c r="A68" s="208"/>
      <c r="B68" s="208"/>
      <c r="C68" s="33" t="s">
        <v>218</v>
      </c>
      <c r="D68" s="208"/>
      <c r="E68" s="208"/>
      <c r="F68" s="209"/>
      <c r="G68" s="209"/>
      <c r="H68" s="209"/>
      <c r="I68" s="208"/>
      <c r="J68" s="210"/>
      <c r="K68" s="208"/>
      <c r="L68" s="211">
        <f t="shared" si="15"/>
        <v>0</v>
      </c>
      <c r="M68" s="40"/>
      <c r="N68" s="40"/>
      <c r="O68" s="40"/>
    </row>
    <row r="69" spans="1:15" hidden="1">
      <c r="A69" s="208"/>
      <c r="B69" s="208"/>
      <c r="C69" s="33" t="s">
        <v>218</v>
      </c>
      <c r="D69" s="208"/>
      <c r="E69" s="208"/>
      <c r="F69" s="209"/>
      <c r="G69" s="209"/>
      <c r="H69" s="209"/>
      <c r="I69" s="208"/>
      <c r="J69" s="210"/>
      <c r="K69" s="208"/>
      <c r="L69" s="211">
        <f t="shared" si="15"/>
        <v>0</v>
      </c>
      <c r="M69" s="40"/>
      <c r="N69" s="40"/>
      <c r="O69" s="40"/>
    </row>
    <row r="70" spans="1:15" hidden="1">
      <c r="A70" s="208"/>
      <c r="B70" s="208"/>
      <c r="C70" s="33" t="s">
        <v>218</v>
      </c>
      <c r="D70" s="208"/>
      <c r="E70" s="208"/>
      <c r="F70" s="209"/>
      <c r="G70" s="209"/>
      <c r="H70" s="209"/>
      <c r="I70" s="208"/>
      <c r="J70" s="210"/>
      <c r="K70" s="208"/>
      <c r="L70" s="211">
        <f t="shared" si="15"/>
        <v>0</v>
      </c>
      <c r="M70" s="40"/>
      <c r="N70" s="40"/>
      <c r="O70" s="40"/>
    </row>
    <row r="71" spans="1:15" hidden="1">
      <c r="A71" s="208"/>
      <c r="B71" s="208"/>
      <c r="C71" s="33" t="s">
        <v>218</v>
      </c>
      <c r="D71" s="208"/>
      <c r="E71" s="208"/>
      <c r="F71" s="209"/>
      <c r="G71" s="209"/>
      <c r="H71" s="209"/>
      <c r="I71" s="208"/>
      <c r="J71" s="210"/>
      <c r="K71" s="208"/>
      <c r="L71" s="211">
        <f t="shared" si="15"/>
        <v>0</v>
      </c>
      <c r="M71" s="40"/>
      <c r="N71" s="40"/>
      <c r="O71" s="40"/>
    </row>
    <row r="72" spans="1:15" hidden="1">
      <c r="A72" s="208"/>
      <c r="B72" s="208"/>
      <c r="C72" s="33" t="s">
        <v>218</v>
      </c>
      <c r="D72" s="208"/>
      <c r="E72" s="208"/>
      <c r="F72" s="209"/>
      <c r="G72" s="209"/>
      <c r="H72" s="209"/>
      <c r="I72" s="208"/>
      <c r="J72" s="210"/>
      <c r="K72" s="208"/>
      <c r="L72" s="211">
        <f t="shared" si="12"/>
        <v>0</v>
      </c>
      <c r="M72" s="40"/>
      <c r="N72" s="40"/>
      <c r="O72" s="40"/>
    </row>
    <row r="73" spans="1:15" hidden="1">
      <c r="A73" s="208"/>
      <c r="B73" s="208"/>
      <c r="C73" s="33" t="s">
        <v>218</v>
      </c>
      <c r="D73" s="208"/>
      <c r="E73" s="208"/>
      <c r="F73" s="209"/>
      <c r="G73" s="209"/>
      <c r="H73" s="209"/>
      <c r="I73" s="208"/>
      <c r="J73" s="210"/>
      <c r="K73" s="208"/>
      <c r="L73" s="211">
        <f t="shared" si="12"/>
        <v>0</v>
      </c>
      <c r="M73" s="40"/>
      <c r="N73" s="40"/>
      <c r="O73" s="40"/>
    </row>
    <row r="74" spans="1:15" hidden="1">
      <c r="A74" s="208"/>
      <c r="B74" s="208"/>
      <c r="C74" s="33" t="s">
        <v>218</v>
      </c>
      <c r="D74" s="208"/>
      <c r="E74" s="208"/>
      <c r="F74" s="209"/>
      <c r="G74" s="209"/>
      <c r="H74" s="209"/>
      <c r="I74" s="208"/>
      <c r="J74" s="210"/>
      <c r="K74" s="208"/>
      <c r="L74" s="211">
        <f t="shared" si="12"/>
        <v>0</v>
      </c>
      <c r="M74" s="40"/>
      <c r="N74" s="40"/>
      <c r="O74" s="40"/>
    </row>
    <row r="75" spans="1:15" hidden="1">
      <c r="A75" s="208"/>
      <c r="B75" s="208"/>
      <c r="C75" s="33" t="s">
        <v>218</v>
      </c>
      <c r="D75" s="208"/>
      <c r="E75" s="208"/>
      <c r="F75" s="209"/>
      <c r="G75" s="209"/>
      <c r="H75" s="209"/>
      <c r="I75" s="208"/>
      <c r="J75" s="210"/>
      <c r="K75" s="208"/>
      <c r="L75" s="211">
        <f t="shared" si="12"/>
        <v>0</v>
      </c>
      <c r="M75" s="40"/>
      <c r="N75" s="40"/>
      <c r="O75" s="40"/>
    </row>
    <row r="76" spans="1:15" hidden="1">
      <c r="A76" s="208"/>
      <c r="B76" s="208"/>
      <c r="C76" s="33" t="s">
        <v>218</v>
      </c>
      <c r="D76" s="208"/>
      <c r="E76" s="208"/>
      <c r="F76" s="209"/>
      <c r="G76" s="209"/>
      <c r="H76" s="209"/>
      <c r="I76" s="208"/>
      <c r="J76" s="210"/>
      <c r="K76" s="208"/>
      <c r="L76" s="211">
        <f t="shared" si="12"/>
        <v>0</v>
      </c>
      <c r="M76" s="40"/>
      <c r="N76" s="40"/>
      <c r="O76" s="40"/>
    </row>
    <row r="77" spans="1:15" hidden="1">
      <c r="A77" s="208"/>
      <c r="B77" s="208"/>
      <c r="C77" s="33" t="s">
        <v>218</v>
      </c>
      <c r="D77" s="208"/>
      <c r="E77" s="208"/>
      <c r="F77" s="209"/>
      <c r="G77" s="209"/>
      <c r="H77" s="209"/>
      <c r="I77" s="208"/>
      <c r="J77" s="210"/>
      <c r="K77" s="208"/>
      <c r="L77" s="211">
        <f t="shared" si="12"/>
        <v>0</v>
      </c>
      <c r="M77" s="40"/>
      <c r="N77" s="40"/>
      <c r="O77" s="40"/>
    </row>
    <row r="78" spans="1:15" hidden="1">
      <c r="A78" s="208"/>
      <c r="B78" s="208"/>
      <c r="C78" s="33" t="s">
        <v>218</v>
      </c>
      <c r="D78" s="208"/>
      <c r="E78" s="208"/>
      <c r="F78" s="209"/>
      <c r="G78" s="209"/>
      <c r="H78" s="209"/>
      <c r="I78" s="208"/>
      <c r="J78" s="210"/>
      <c r="K78" s="208"/>
      <c r="L78" s="211">
        <f t="shared" si="12"/>
        <v>0</v>
      </c>
      <c r="M78" s="40"/>
      <c r="N78" s="40"/>
      <c r="O78" s="40"/>
    </row>
    <row r="79" spans="1:15" hidden="1">
      <c r="A79" s="208"/>
      <c r="B79" s="208"/>
      <c r="C79" s="33" t="s">
        <v>218</v>
      </c>
      <c r="D79" s="208"/>
      <c r="E79" s="208"/>
      <c r="F79" s="209"/>
      <c r="G79" s="209"/>
      <c r="H79" s="209"/>
      <c r="I79" s="208"/>
      <c r="J79" s="210"/>
      <c r="K79" s="208"/>
      <c r="L79" s="211">
        <f t="shared" si="12"/>
        <v>0</v>
      </c>
      <c r="M79" s="40"/>
      <c r="N79" s="40"/>
      <c r="O79" s="40"/>
    </row>
    <row r="80" spans="1:15" hidden="1">
      <c r="A80" s="208"/>
      <c r="B80" s="208"/>
      <c r="C80" s="33" t="s">
        <v>218</v>
      </c>
      <c r="D80" s="208"/>
      <c r="E80" s="208"/>
      <c r="F80" s="209"/>
      <c r="G80" s="209"/>
      <c r="H80" s="209"/>
      <c r="I80" s="208"/>
      <c r="J80" s="210"/>
      <c r="K80" s="208"/>
      <c r="L80" s="211">
        <f t="shared" si="12"/>
        <v>0</v>
      </c>
      <c r="M80" s="40"/>
      <c r="N80" s="40"/>
      <c r="O80" s="40"/>
    </row>
    <row r="81" spans="1:15" hidden="1">
      <c r="A81" s="208"/>
      <c r="B81" s="208"/>
      <c r="C81" s="33" t="s">
        <v>218</v>
      </c>
      <c r="D81" s="208"/>
      <c r="E81" s="208"/>
      <c r="F81" s="209"/>
      <c r="G81" s="209"/>
      <c r="H81" s="209"/>
      <c r="I81" s="208"/>
      <c r="J81" s="210"/>
      <c r="K81" s="208"/>
      <c r="L81" s="211">
        <f t="shared" si="12"/>
        <v>0</v>
      </c>
      <c r="M81" s="40"/>
      <c r="N81" s="40"/>
      <c r="O81" s="40"/>
    </row>
    <row r="82" spans="1:15" hidden="1">
      <c r="A82" s="208"/>
      <c r="B82" s="208"/>
      <c r="C82" s="33" t="s">
        <v>218</v>
      </c>
      <c r="D82" s="208"/>
      <c r="E82" s="208"/>
      <c r="F82" s="209"/>
      <c r="G82" s="209"/>
      <c r="H82" s="209"/>
      <c r="I82" s="208"/>
      <c r="J82" s="210"/>
      <c r="K82" s="208"/>
      <c r="L82" s="211">
        <f t="shared" si="12"/>
        <v>0</v>
      </c>
      <c r="M82" s="40"/>
      <c r="N82" s="40"/>
      <c r="O82" s="40"/>
    </row>
    <row r="83" spans="1:15" hidden="1">
      <c r="A83" s="208"/>
      <c r="B83" s="208"/>
      <c r="C83" s="33" t="s">
        <v>218</v>
      </c>
      <c r="D83" s="208"/>
      <c r="E83" s="208"/>
      <c r="F83" s="209"/>
      <c r="G83" s="209"/>
      <c r="H83" s="209"/>
      <c r="I83" s="208"/>
      <c r="J83" s="210"/>
      <c r="K83" s="208"/>
      <c r="L83" s="211">
        <f t="shared" si="12"/>
        <v>0</v>
      </c>
      <c r="M83" s="40"/>
      <c r="N83" s="40"/>
      <c r="O83" s="40"/>
    </row>
    <row r="84" spans="1:15" hidden="1">
      <c r="A84" s="208"/>
      <c r="B84" s="208"/>
      <c r="C84" s="33" t="s">
        <v>218</v>
      </c>
      <c r="D84" s="208"/>
      <c r="E84" s="208"/>
      <c r="F84" s="209"/>
      <c r="G84" s="209"/>
      <c r="H84" s="209"/>
      <c r="I84" s="208"/>
      <c r="J84" s="210"/>
      <c r="K84" s="208"/>
      <c r="L84" s="211">
        <f t="shared" si="12"/>
        <v>0</v>
      </c>
      <c r="M84" s="40"/>
      <c r="N84" s="40"/>
      <c r="O84" s="40"/>
    </row>
    <row r="85" spans="1:15" hidden="1">
      <c r="C85" s="33" t="s">
        <v>218</v>
      </c>
      <c r="J85" s="40"/>
      <c r="K85" s="33" t="s">
        <v>26</v>
      </c>
      <c r="L85" s="80">
        <f t="shared" si="0"/>
        <v>0</v>
      </c>
      <c r="M85" s="40">
        <f t="shared" si="9"/>
        <v>0</v>
      </c>
      <c r="N85" s="40">
        <f t="shared" si="10"/>
        <v>0</v>
      </c>
      <c r="O85" s="40">
        <f t="shared" si="11"/>
        <v>0</v>
      </c>
    </row>
    <row r="86" spans="1:15" hidden="1">
      <c r="C86" s="33" t="s">
        <v>218</v>
      </c>
      <c r="J86" s="40"/>
      <c r="K86" s="33" t="s">
        <v>26</v>
      </c>
      <c r="L86" s="80">
        <f t="shared" si="0"/>
        <v>0</v>
      </c>
      <c r="M86" s="40">
        <f t="shared" si="9"/>
        <v>0</v>
      </c>
      <c r="N86" s="40">
        <f t="shared" si="10"/>
        <v>0</v>
      </c>
      <c r="O86" s="40">
        <f t="shared" si="11"/>
        <v>0</v>
      </c>
    </row>
    <row r="87" spans="1:15" hidden="1">
      <c r="C87" s="33" t="s">
        <v>218</v>
      </c>
      <c r="J87" s="40"/>
      <c r="K87" s="33" t="s">
        <v>26</v>
      </c>
      <c r="L87" s="80">
        <f t="shared" si="0"/>
        <v>0</v>
      </c>
      <c r="M87" s="40">
        <f t="shared" si="9"/>
        <v>0</v>
      </c>
      <c r="N87" s="40">
        <f t="shared" si="10"/>
        <v>0</v>
      </c>
      <c r="O87" s="40">
        <f t="shared" si="11"/>
        <v>0</v>
      </c>
    </row>
    <row r="88" spans="1:15" hidden="1">
      <c r="C88" s="33" t="s">
        <v>218</v>
      </c>
      <c r="J88" s="40"/>
      <c r="K88" s="33" t="s">
        <v>26</v>
      </c>
      <c r="L88" s="80">
        <f t="shared" si="0"/>
        <v>0</v>
      </c>
      <c r="M88" s="40">
        <f t="shared" si="9"/>
        <v>0</v>
      </c>
      <c r="N88" s="40">
        <f t="shared" si="10"/>
        <v>0</v>
      </c>
      <c r="O88" s="40">
        <f t="shared" si="11"/>
        <v>0</v>
      </c>
    </row>
    <row r="89" spans="1:15" hidden="1">
      <c r="C89" s="33" t="s">
        <v>218</v>
      </c>
      <c r="J89" s="40"/>
      <c r="K89" s="33" t="s">
        <v>26</v>
      </c>
      <c r="L89" s="80">
        <f t="shared" si="0"/>
        <v>0</v>
      </c>
      <c r="M89" s="40">
        <f t="shared" si="9"/>
        <v>0</v>
      </c>
      <c r="N89" s="40">
        <f t="shared" si="10"/>
        <v>0</v>
      </c>
      <c r="O89" s="40">
        <f t="shared" si="11"/>
        <v>0</v>
      </c>
    </row>
    <row r="90" spans="1:15" hidden="1">
      <c r="C90" s="33" t="s">
        <v>218</v>
      </c>
      <c r="J90" s="40"/>
      <c r="K90" s="33" t="s">
        <v>26</v>
      </c>
      <c r="L90" s="80">
        <f t="shared" si="0"/>
        <v>0</v>
      </c>
      <c r="M90" s="40">
        <f t="shared" si="9"/>
        <v>0</v>
      </c>
      <c r="N90" s="40">
        <f t="shared" si="10"/>
        <v>0</v>
      </c>
      <c r="O90" s="40">
        <f t="shared" si="11"/>
        <v>0</v>
      </c>
    </row>
    <row r="91" spans="1:15" hidden="1">
      <c r="C91" s="33" t="s">
        <v>218</v>
      </c>
      <c r="J91" s="40"/>
      <c r="K91" s="33" t="s">
        <v>26</v>
      </c>
      <c r="L91" s="80">
        <f t="shared" si="0"/>
        <v>0</v>
      </c>
      <c r="M91" s="40">
        <f t="shared" si="9"/>
        <v>0</v>
      </c>
      <c r="N91" s="40">
        <f t="shared" si="10"/>
        <v>0</v>
      </c>
      <c r="O91" s="40">
        <f t="shared" si="11"/>
        <v>0</v>
      </c>
    </row>
    <row r="92" spans="1:15" hidden="1">
      <c r="C92" s="33" t="s">
        <v>218</v>
      </c>
      <c r="J92" s="40"/>
      <c r="K92" s="33" t="s">
        <v>26</v>
      </c>
      <c r="L92" s="80">
        <f t="shared" si="0"/>
        <v>0</v>
      </c>
      <c r="M92" s="40">
        <f t="shared" si="9"/>
        <v>0</v>
      </c>
      <c r="N92" s="40">
        <f t="shared" si="10"/>
        <v>0</v>
      </c>
      <c r="O92" s="40">
        <f t="shared" si="11"/>
        <v>0</v>
      </c>
    </row>
    <row r="93" spans="1:15" hidden="1">
      <c r="C93" s="33" t="s">
        <v>218</v>
      </c>
      <c r="J93" s="40"/>
      <c r="K93" s="33" t="s">
        <v>26</v>
      </c>
      <c r="L93" s="80">
        <f t="shared" si="0"/>
        <v>0</v>
      </c>
      <c r="M93" s="40">
        <f t="shared" si="9"/>
        <v>0</v>
      </c>
      <c r="N93" s="40">
        <f t="shared" si="10"/>
        <v>0</v>
      </c>
      <c r="O93" s="40">
        <f t="shared" si="11"/>
        <v>0</v>
      </c>
    </row>
    <row r="94" spans="1:15" hidden="1">
      <c r="C94" s="33" t="s">
        <v>218</v>
      </c>
      <c r="J94" s="40"/>
      <c r="K94" s="33" t="s">
        <v>26</v>
      </c>
      <c r="L94" s="80">
        <f t="shared" si="0"/>
        <v>0</v>
      </c>
      <c r="M94" s="40">
        <f t="shared" si="9"/>
        <v>0</v>
      </c>
      <c r="N94" s="40">
        <f t="shared" si="10"/>
        <v>0</v>
      </c>
      <c r="O94" s="40">
        <f t="shared" si="11"/>
        <v>0</v>
      </c>
    </row>
    <row r="95" spans="1:15" hidden="1">
      <c r="C95" s="33" t="s">
        <v>218</v>
      </c>
      <c r="J95" s="40"/>
      <c r="K95" s="33" t="s">
        <v>26</v>
      </c>
      <c r="L95" s="80">
        <f t="shared" si="0"/>
        <v>0</v>
      </c>
      <c r="M95" s="40">
        <f t="shared" si="9"/>
        <v>0</v>
      </c>
      <c r="N95" s="40">
        <f t="shared" si="10"/>
        <v>0</v>
      </c>
      <c r="O95" s="40">
        <f t="shared" si="11"/>
        <v>0</v>
      </c>
    </row>
    <row r="96" spans="1:15" hidden="1">
      <c r="C96" s="33" t="s">
        <v>218</v>
      </c>
      <c r="J96" s="40"/>
      <c r="K96" s="33" t="s">
        <v>26</v>
      </c>
      <c r="L96" s="80">
        <f t="shared" si="0"/>
        <v>0</v>
      </c>
      <c r="M96" s="40">
        <f t="shared" si="9"/>
        <v>0</v>
      </c>
      <c r="N96" s="40">
        <f t="shared" si="10"/>
        <v>0</v>
      </c>
      <c r="O96" s="40">
        <f t="shared" si="11"/>
        <v>0</v>
      </c>
    </row>
    <row r="97" spans="1:16" hidden="1">
      <c r="C97" s="33" t="s">
        <v>218</v>
      </c>
      <c r="J97" s="40"/>
      <c r="K97" s="33" t="s">
        <v>26</v>
      </c>
      <c r="L97" s="80">
        <f t="shared" si="0"/>
        <v>0</v>
      </c>
      <c r="M97" s="40">
        <f t="shared" si="9"/>
        <v>0</v>
      </c>
      <c r="N97" s="40">
        <f t="shared" si="10"/>
        <v>0</v>
      </c>
      <c r="O97" s="40">
        <f t="shared" si="11"/>
        <v>0</v>
      </c>
    </row>
    <row r="98" spans="1:16" hidden="1">
      <c r="C98" s="33" t="s">
        <v>218</v>
      </c>
      <c r="J98" s="40"/>
      <c r="K98" s="33" t="s">
        <v>26</v>
      </c>
      <c r="L98" s="80">
        <f t="shared" ref="L98:L133" si="16">+F98</f>
        <v>0</v>
      </c>
      <c r="M98" s="40">
        <f t="shared" si="9"/>
        <v>0</v>
      </c>
      <c r="N98" s="40">
        <f t="shared" si="10"/>
        <v>0</v>
      </c>
      <c r="O98" s="40">
        <f t="shared" si="11"/>
        <v>0</v>
      </c>
    </row>
    <row r="99" spans="1:16" hidden="1">
      <c r="A99" s="208"/>
      <c r="B99" s="208"/>
      <c r="C99" s="33" t="s">
        <v>218</v>
      </c>
      <c r="D99" s="208"/>
      <c r="E99" s="208"/>
      <c r="F99" s="209"/>
      <c r="G99" s="209"/>
      <c r="H99" s="209"/>
      <c r="I99" s="208"/>
      <c r="J99" s="210"/>
      <c r="K99" s="208"/>
      <c r="L99" s="211">
        <f>+F99</f>
        <v>0</v>
      </c>
      <c r="M99" s="40"/>
      <c r="N99" s="40"/>
      <c r="O99" s="40"/>
    </row>
    <row r="100" spans="1:16" hidden="1">
      <c r="A100" s="208"/>
      <c r="B100" s="208"/>
      <c r="C100" s="33" t="s">
        <v>218</v>
      </c>
      <c r="D100" s="208"/>
      <c r="E100" s="208"/>
      <c r="F100" s="209"/>
      <c r="G100" s="209"/>
      <c r="H100" s="209"/>
      <c r="I100" s="208"/>
      <c r="J100" s="210"/>
      <c r="K100" s="208"/>
      <c r="L100" s="211">
        <f>+F100</f>
        <v>0</v>
      </c>
      <c r="M100" s="40"/>
      <c r="N100" s="40"/>
      <c r="O100" s="40"/>
    </row>
    <row r="101" spans="1:16" hidden="1">
      <c r="A101" s="208"/>
      <c r="B101" s="208"/>
      <c r="C101" s="33" t="s">
        <v>218</v>
      </c>
      <c r="D101" s="208"/>
      <c r="E101" s="208"/>
      <c r="F101" s="209"/>
      <c r="G101" s="209"/>
      <c r="H101" s="209"/>
      <c r="I101" s="208"/>
      <c r="J101" s="210"/>
      <c r="K101" s="208"/>
      <c r="L101" s="211">
        <f>+F101</f>
        <v>0</v>
      </c>
      <c r="M101" s="40"/>
      <c r="N101" s="40"/>
      <c r="O101" s="40"/>
    </row>
    <row r="102" spans="1:16" hidden="1">
      <c r="A102" s="208"/>
      <c r="B102" s="208"/>
      <c r="C102" s="33" t="s">
        <v>218</v>
      </c>
      <c r="D102" s="208"/>
      <c r="E102" s="208"/>
      <c r="F102" s="209"/>
      <c r="G102" s="209"/>
      <c r="H102" s="209"/>
      <c r="I102" s="208"/>
      <c r="J102" s="210"/>
      <c r="K102" s="208"/>
      <c r="L102" s="211">
        <f>+F102</f>
        <v>0</v>
      </c>
      <c r="M102" s="40"/>
      <c r="N102" s="40"/>
      <c r="O102" s="40"/>
    </row>
    <row r="103" spans="1:16" hidden="1">
      <c r="C103" s="33" t="s">
        <v>218</v>
      </c>
      <c r="J103" s="40"/>
      <c r="K103" s="33" t="s">
        <v>26</v>
      </c>
      <c r="L103" s="80">
        <f t="shared" si="16"/>
        <v>0</v>
      </c>
      <c r="M103" s="40">
        <f t="shared" si="8"/>
        <v>0</v>
      </c>
      <c r="N103" s="40">
        <f t="shared" si="6"/>
        <v>0</v>
      </c>
      <c r="O103" s="40">
        <f t="shared" si="7"/>
        <v>0</v>
      </c>
    </row>
    <row r="104" spans="1:16" hidden="1">
      <c r="C104" s="33" t="s">
        <v>218</v>
      </c>
      <c r="J104" s="40"/>
      <c r="K104" s="33" t="s">
        <v>26</v>
      </c>
      <c r="L104" s="80">
        <f t="shared" si="16"/>
        <v>0</v>
      </c>
      <c r="M104" s="40">
        <f t="shared" si="8"/>
        <v>0</v>
      </c>
      <c r="N104" s="40">
        <f t="shared" si="6"/>
        <v>0</v>
      </c>
      <c r="O104" s="40">
        <f t="shared" si="7"/>
        <v>0</v>
      </c>
    </row>
    <row r="105" spans="1:16" hidden="1">
      <c r="C105" s="33" t="s">
        <v>218</v>
      </c>
      <c r="J105" s="40"/>
      <c r="K105" s="33" t="s">
        <v>26</v>
      </c>
      <c r="L105" s="80">
        <f t="shared" si="16"/>
        <v>0</v>
      </c>
      <c r="M105" s="40">
        <f t="shared" si="8"/>
        <v>0</v>
      </c>
      <c r="N105" s="40">
        <f t="shared" si="6"/>
        <v>0</v>
      </c>
      <c r="O105" s="40">
        <f t="shared" si="7"/>
        <v>0</v>
      </c>
    </row>
    <row r="106" spans="1:16" hidden="1">
      <c r="C106" s="33" t="s">
        <v>218</v>
      </c>
      <c r="J106" s="40"/>
      <c r="K106" s="33" t="s">
        <v>26</v>
      </c>
      <c r="L106" s="80">
        <f t="shared" si="16"/>
        <v>0</v>
      </c>
      <c r="M106" s="40">
        <f t="shared" si="8"/>
        <v>0</v>
      </c>
      <c r="N106" s="40">
        <f t="shared" si="6"/>
        <v>0</v>
      </c>
      <c r="O106" s="40">
        <f t="shared" si="7"/>
        <v>0</v>
      </c>
    </row>
    <row r="107" spans="1:16" hidden="1">
      <c r="C107" s="33" t="s">
        <v>218</v>
      </c>
      <c r="J107" s="40"/>
      <c r="K107" s="33" t="s">
        <v>26</v>
      </c>
      <c r="L107" s="80">
        <f t="shared" si="16"/>
        <v>0</v>
      </c>
      <c r="M107" s="40">
        <f t="shared" si="8"/>
        <v>0</v>
      </c>
      <c r="N107" s="40">
        <f t="shared" si="6"/>
        <v>0</v>
      </c>
      <c r="O107" s="40">
        <f t="shared" si="7"/>
        <v>0</v>
      </c>
    </row>
    <row r="108" spans="1:16" hidden="1">
      <c r="C108" s="33" t="s">
        <v>218</v>
      </c>
      <c r="J108" s="40"/>
      <c r="K108" s="33" t="s">
        <v>26</v>
      </c>
      <c r="L108" s="80">
        <f t="shared" si="16"/>
        <v>0</v>
      </c>
      <c r="M108" s="40">
        <f t="shared" si="8"/>
        <v>0</v>
      </c>
      <c r="N108" s="40">
        <f t="shared" si="6"/>
        <v>0</v>
      </c>
      <c r="O108" s="40">
        <f t="shared" si="7"/>
        <v>0</v>
      </c>
    </row>
    <row r="109" spans="1:16" hidden="1">
      <c r="J109" s="40"/>
      <c r="L109" s="80">
        <f t="shared" si="16"/>
        <v>0</v>
      </c>
      <c r="M109" s="40"/>
      <c r="N109" s="40"/>
      <c r="O109" s="40"/>
    </row>
    <row r="110" spans="1:16">
      <c r="E110" s="39" t="s">
        <v>236</v>
      </c>
      <c r="J110" s="40"/>
      <c r="L110" s="80">
        <f t="shared" si="16"/>
        <v>0</v>
      </c>
      <c r="M110" s="41">
        <f>+M7-M19</f>
        <v>0</v>
      </c>
      <c r="N110" s="41">
        <f>+N7-N19</f>
        <v>0</v>
      </c>
      <c r="O110" s="41">
        <f>+O7-O19</f>
        <v>0</v>
      </c>
      <c r="P110" s="184" t="e">
        <f>+O110/$O$7</f>
        <v>#DIV/0!</v>
      </c>
    </row>
    <row r="111" spans="1:16" ht="20.25" customHeight="1">
      <c r="E111" s="39" t="s">
        <v>233</v>
      </c>
      <c r="J111" s="40"/>
      <c r="L111" s="80">
        <f t="shared" si="16"/>
        <v>0</v>
      </c>
      <c r="M111" s="40"/>
      <c r="N111" s="40"/>
      <c r="O111" s="40"/>
    </row>
    <row r="112" spans="1:16">
      <c r="A112" s="72"/>
      <c r="B112" s="72"/>
      <c r="C112" s="72" t="s">
        <v>296</v>
      </c>
      <c r="D112" s="33" t="s">
        <v>317</v>
      </c>
      <c r="E112" s="33" t="s">
        <v>333</v>
      </c>
      <c r="F112" s="73"/>
      <c r="G112" s="73"/>
      <c r="H112" s="73"/>
      <c r="I112" s="72"/>
      <c r="J112" s="81"/>
      <c r="K112" s="33" t="s">
        <v>26</v>
      </c>
      <c r="L112" s="80">
        <f t="shared" si="16"/>
        <v>0</v>
      </c>
      <c r="M112" s="40"/>
      <c r="N112" s="40"/>
      <c r="O112" s="40"/>
    </row>
    <row r="113" spans="3:16" hidden="1">
      <c r="C113" s="72" t="s">
        <v>296</v>
      </c>
      <c r="D113" s="33" t="s">
        <v>314</v>
      </c>
      <c r="E113" s="33" t="s">
        <v>334</v>
      </c>
      <c r="J113" s="40"/>
      <c r="K113" s="33" t="s">
        <v>19</v>
      </c>
      <c r="L113" s="80">
        <f t="shared" si="16"/>
        <v>0</v>
      </c>
      <c r="M113" s="40">
        <f t="shared" ref="M113:M128" si="17">+F113</f>
        <v>0</v>
      </c>
      <c r="N113" s="40">
        <f t="shared" ref="N113:N128" si="18">+O113-M113</f>
        <v>0</v>
      </c>
      <c r="O113" s="40">
        <f t="shared" ref="O113:O128" si="19">+H113</f>
        <v>0</v>
      </c>
      <c r="P113" s="183" t="e">
        <f t="shared" ref="P113:P128" si="20">+O113/$O$7</f>
        <v>#DIV/0!</v>
      </c>
    </row>
    <row r="114" spans="3:16" hidden="1">
      <c r="C114" s="72" t="s">
        <v>296</v>
      </c>
      <c r="D114" s="33" t="s">
        <v>315</v>
      </c>
      <c r="E114" s="33" t="s">
        <v>335</v>
      </c>
      <c r="J114" s="40"/>
      <c r="K114" s="33" t="s">
        <v>19</v>
      </c>
      <c r="L114" s="80">
        <f t="shared" si="16"/>
        <v>0</v>
      </c>
      <c r="M114" s="40">
        <f t="shared" si="17"/>
        <v>0</v>
      </c>
      <c r="N114" s="40">
        <f t="shared" si="18"/>
        <v>0</v>
      </c>
      <c r="O114" s="40">
        <f t="shared" si="19"/>
        <v>0</v>
      </c>
      <c r="P114" s="183" t="e">
        <f t="shared" si="20"/>
        <v>#DIV/0!</v>
      </c>
    </row>
    <row r="115" spans="3:16" hidden="1">
      <c r="C115" s="72" t="s">
        <v>296</v>
      </c>
      <c r="D115" s="33" t="s">
        <v>316</v>
      </c>
      <c r="E115" s="33" t="s">
        <v>336</v>
      </c>
      <c r="J115" s="40"/>
      <c r="K115" s="33" t="s">
        <v>19</v>
      </c>
      <c r="L115" s="80">
        <f t="shared" si="16"/>
        <v>0</v>
      </c>
      <c r="M115" s="40">
        <f t="shared" si="17"/>
        <v>0</v>
      </c>
      <c r="N115" s="40">
        <f t="shared" si="18"/>
        <v>0</v>
      </c>
      <c r="O115" s="40">
        <f t="shared" si="19"/>
        <v>0</v>
      </c>
      <c r="P115" s="183" t="e">
        <f t="shared" si="20"/>
        <v>#DIV/0!</v>
      </c>
    </row>
    <row r="116" spans="3:16" hidden="1">
      <c r="C116" s="72" t="s">
        <v>296</v>
      </c>
      <c r="E116" s="33" t="s">
        <v>336</v>
      </c>
      <c r="J116" s="40"/>
      <c r="K116" s="33" t="s">
        <v>19</v>
      </c>
      <c r="L116" s="80">
        <f t="shared" si="16"/>
        <v>0</v>
      </c>
      <c r="M116" s="40">
        <f t="shared" si="17"/>
        <v>0</v>
      </c>
      <c r="N116" s="40">
        <f t="shared" si="18"/>
        <v>0</v>
      </c>
      <c r="O116" s="40">
        <f t="shared" si="19"/>
        <v>0</v>
      </c>
      <c r="P116" s="183" t="e">
        <f t="shared" si="20"/>
        <v>#DIV/0!</v>
      </c>
    </row>
    <row r="117" spans="3:16" hidden="1">
      <c r="C117" s="72" t="s">
        <v>296</v>
      </c>
      <c r="E117" s="33" t="s">
        <v>336</v>
      </c>
      <c r="J117" s="40"/>
      <c r="K117" s="33" t="s">
        <v>19</v>
      </c>
      <c r="L117" s="80">
        <f t="shared" si="16"/>
        <v>0</v>
      </c>
      <c r="M117" s="40">
        <f t="shared" si="17"/>
        <v>0</v>
      </c>
      <c r="N117" s="40">
        <f t="shared" si="18"/>
        <v>0</v>
      </c>
      <c r="O117" s="40">
        <f t="shared" si="19"/>
        <v>0</v>
      </c>
      <c r="P117" s="183" t="e">
        <f t="shared" si="20"/>
        <v>#DIV/0!</v>
      </c>
    </row>
    <row r="118" spans="3:16" hidden="1">
      <c r="C118" s="72" t="s">
        <v>296</v>
      </c>
      <c r="E118" s="33" t="s">
        <v>336</v>
      </c>
      <c r="J118" s="40"/>
      <c r="K118" s="33" t="s">
        <v>19</v>
      </c>
      <c r="L118" s="80">
        <f t="shared" si="16"/>
        <v>0</v>
      </c>
      <c r="M118" s="40">
        <f t="shared" si="17"/>
        <v>0</v>
      </c>
      <c r="N118" s="40">
        <f t="shared" si="18"/>
        <v>0</v>
      </c>
      <c r="O118" s="40">
        <f t="shared" si="19"/>
        <v>0</v>
      </c>
      <c r="P118" s="183" t="e">
        <f t="shared" si="20"/>
        <v>#DIV/0!</v>
      </c>
    </row>
    <row r="119" spans="3:16" hidden="1">
      <c r="C119" s="72" t="s">
        <v>296</v>
      </c>
      <c r="E119" s="33" t="s">
        <v>336</v>
      </c>
      <c r="J119" s="40"/>
      <c r="K119" s="33" t="s">
        <v>19</v>
      </c>
      <c r="L119" s="80">
        <f t="shared" si="16"/>
        <v>0</v>
      </c>
      <c r="M119" s="40">
        <f t="shared" si="17"/>
        <v>0</v>
      </c>
      <c r="N119" s="40">
        <f t="shared" si="18"/>
        <v>0</v>
      </c>
      <c r="O119" s="40">
        <f t="shared" si="19"/>
        <v>0</v>
      </c>
      <c r="P119" s="183" t="e">
        <f t="shared" si="20"/>
        <v>#DIV/0!</v>
      </c>
    </row>
    <row r="120" spans="3:16" hidden="1">
      <c r="C120" s="72" t="s">
        <v>296</v>
      </c>
      <c r="E120" s="33" t="s">
        <v>336</v>
      </c>
      <c r="J120" s="40"/>
      <c r="K120" s="33" t="s">
        <v>19</v>
      </c>
      <c r="L120" s="80">
        <f t="shared" si="16"/>
        <v>0</v>
      </c>
      <c r="M120" s="40">
        <f t="shared" si="17"/>
        <v>0</v>
      </c>
      <c r="N120" s="40">
        <f t="shared" si="18"/>
        <v>0</v>
      </c>
      <c r="O120" s="40">
        <f t="shared" si="19"/>
        <v>0</v>
      </c>
      <c r="P120" s="183" t="e">
        <f t="shared" si="20"/>
        <v>#DIV/0!</v>
      </c>
    </row>
    <row r="121" spans="3:16" hidden="1">
      <c r="C121" s="72" t="s">
        <v>296</v>
      </c>
      <c r="E121" s="33" t="s">
        <v>336</v>
      </c>
      <c r="J121" s="40"/>
      <c r="K121" s="33" t="s">
        <v>19</v>
      </c>
      <c r="L121" s="80">
        <f t="shared" si="16"/>
        <v>0</v>
      </c>
      <c r="M121" s="40">
        <f t="shared" si="17"/>
        <v>0</v>
      </c>
      <c r="N121" s="40">
        <f t="shared" si="18"/>
        <v>0</v>
      </c>
      <c r="O121" s="40">
        <f t="shared" si="19"/>
        <v>0</v>
      </c>
      <c r="P121" s="183" t="e">
        <f t="shared" si="20"/>
        <v>#DIV/0!</v>
      </c>
    </row>
    <row r="122" spans="3:16" hidden="1">
      <c r="C122" s="72" t="s">
        <v>296</v>
      </c>
      <c r="E122" s="33" t="s">
        <v>336</v>
      </c>
      <c r="J122" s="40"/>
      <c r="K122" s="33" t="s">
        <v>19</v>
      </c>
      <c r="L122" s="80">
        <f t="shared" si="16"/>
        <v>0</v>
      </c>
      <c r="M122" s="40">
        <f t="shared" si="17"/>
        <v>0</v>
      </c>
      <c r="N122" s="40">
        <f t="shared" si="18"/>
        <v>0</v>
      </c>
      <c r="O122" s="40">
        <f t="shared" si="19"/>
        <v>0</v>
      </c>
      <c r="P122" s="183" t="e">
        <f t="shared" si="20"/>
        <v>#DIV/0!</v>
      </c>
    </row>
    <row r="123" spans="3:16" hidden="1">
      <c r="C123" s="72" t="s">
        <v>296</v>
      </c>
      <c r="E123" s="33" t="s">
        <v>336</v>
      </c>
      <c r="J123" s="40"/>
      <c r="K123" s="33" t="s">
        <v>19</v>
      </c>
      <c r="L123" s="80">
        <f t="shared" si="16"/>
        <v>0</v>
      </c>
      <c r="M123" s="40">
        <f t="shared" si="17"/>
        <v>0</v>
      </c>
      <c r="N123" s="40">
        <f t="shared" si="18"/>
        <v>0</v>
      </c>
      <c r="O123" s="40">
        <f t="shared" si="19"/>
        <v>0</v>
      </c>
      <c r="P123" s="183" t="e">
        <f t="shared" si="20"/>
        <v>#DIV/0!</v>
      </c>
    </row>
    <row r="124" spans="3:16" hidden="1">
      <c r="C124" s="72" t="s">
        <v>296</v>
      </c>
      <c r="E124" s="33" t="s">
        <v>336</v>
      </c>
      <c r="J124" s="40"/>
      <c r="K124" s="33" t="s">
        <v>19</v>
      </c>
      <c r="L124" s="80">
        <f t="shared" si="16"/>
        <v>0</v>
      </c>
      <c r="M124" s="40">
        <f t="shared" si="17"/>
        <v>0</v>
      </c>
      <c r="N124" s="40">
        <f t="shared" si="18"/>
        <v>0</v>
      </c>
      <c r="O124" s="40">
        <f t="shared" si="19"/>
        <v>0</v>
      </c>
      <c r="P124" s="183" t="e">
        <f t="shared" si="20"/>
        <v>#DIV/0!</v>
      </c>
    </row>
    <row r="125" spans="3:16" hidden="1">
      <c r="C125" s="72" t="s">
        <v>296</v>
      </c>
      <c r="E125" s="33" t="s">
        <v>336</v>
      </c>
      <c r="J125" s="40"/>
      <c r="K125" s="33" t="s">
        <v>19</v>
      </c>
      <c r="L125" s="80">
        <f t="shared" si="16"/>
        <v>0</v>
      </c>
      <c r="M125" s="40">
        <f t="shared" si="17"/>
        <v>0</v>
      </c>
      <c r="N125" s="40">
        <f t="shared" si="18"/>
        <v>0</v>
      </c>
      <c r="O125" s="40">
        <f t="shared" si="19"/>
        <v>0</v>
      </c>
      <c r="P125" s="183" t="e">
        <f t="shared" si="20"/>
        <v>#DIV/0!</v>
      </c>
    </row>
    <row r="126" spans="3:16" hidden="1">
      <c r="C126" s="72" t="s">
        <v>296</v>
      </c>
      <c r="E126" s="33" t="s">
        <v>336</v>
      </c>
      <c r="J126" s="40"/>
      <c r="K126" s="33" t="s">
        <v>19</v>
      </c>
      <c r="L126" s="80">
        <f t="shared" si="16"/>
        <v>0</v>
      </c>
      <c r="M126" s="40">
        <f t="shared" si="17"/>
        <v>0</v>
      </c>
      <c r="N126" s="40">
        <f t="shared" si="18"/>
        <v>0</v>
      </c>
      <c r="O126" s="40">
        <f t="shared" si="19"/>
        <v>0</v>
      </c>
      <c r="P126" s="183" t="e">
        <f t="shared" si="20"/>
        <v>#DIV/0!</v>
      </c>
    </row>
    <row r="127" spans="3:16" hidden="1">
      <c r="C127" s="72" t="s">
        <v>296</v>
      </c>
      <c r="E127" s="33" t="s">
        <v>336</v>
      </c>
      <c r="J127" s="40"/>
      <c r="K127" s="33" t="s">
        <v>19</v>
      </c>
      <c r="L127" s="80">
        <f t="shared" si="16"/>
        <v>0</v>
      </c>
      <c r="M127" s="40">
        <f t="shared" si="17"/>
        <v>0</v>
      </c>
      <c r="N127" s="40">
        <f t="shared" si="18"/>
        <v>0</v>
      </c>
      <c r="O127" s="40">
        <f t="shared" si="19"/>
        <v>0</v>
      </c>
      <c r="P127" s="183" t="e">
        <f t="shared" si="20"/>
        <v>#DIV/0!</v>
      </c>
    </row>
    <row r="128" spans="3:16" hidden="1">
      <c r="C128" s="72" t="s">
        <v>296</v>
      </c>
      <c r="E128" s="33" t="s">
        <v>336</v>
      </c>
      <c r="J128" s="40"/>
      <c r="K128" s="33" t="s">
        <v>19</v>
      </c>
      <c r="L128" s="80">
        <f t="shared" si="16"/>
        <v>0</v>
      </c>
      <c r="M128" s="40">
        <f t="shared" si="17"/>
        <v>0</v>
      </c>
      <c r="N128" s="40">
        <f t="shared" si="18"/>
        <v>0</v>
      </c>
      <c r="O128" s="40">
        <f t="shared" si="19"/>
        <v>0</v>
      </c>
      <c r="P128" s="183" t="e">
        <f t="shared" si="20"/>
        <v>#DIV/0!</v>
      </c>
    </row>
    <row r="129" spans="1:16" hidden="1">
      <c r="J129" s="40"/>
      <c r="L129" s="80">
        <f t="shared" si="16"/>
        <v>0</v>
      </c>
      <c r="M129" s="40"/>
      <c r="N129" s="40"/>
      <c r="O129" s="40"/>
    </row>
    <row r="130" spans="1:16">
      <c r="A130" s="72"/>
      <c r="B130" s="72"/>
      <c r="C130" s="72" t="s">
        <v>297</v>
      </c>
      <c r="D130" s="33" t="s">
        <v>317</v>
      </c>
      <c r="E130" s="33" t="s">
        <v>337</v>
      </c>
      <c r="F130" s="73"/>
      <c r="G130" s="73"/>
      <c r="H130" s="73"/>
      <c r="I130" s="72"/>
      <c r="J130" s="81"/>
      <c r="K130" s="33" t="s">
        <v>26</v>
      </c>
      <c r="L130" s="80">
        <f t="shared" si="16"/>
        <v>0</v>
      </c>
      <c r="M130" s="40"/>
      <c r="N130" s="40"/>
      <c r="O130" s="40"/>
    </row>
    <row r="131" spans="1:16" hidden="1">
      <c r="C131" s="72" t="s">
        <v>297</v>
      </c>
      <c r="D131" s="33" t="s">
        <v>319</v>
      </c>
      <c r="E131" s="33" t="s">
        <v>338</v>
      </c>
      <c r="J131" s="40"/>
      <c r="K131" s="33" t="s">
        <v>19</v>
      </c>
      <c r="L131" s="80">
        <f t="shared" si="16"/>
        <v>0</v>
      </c>
      <c r="M131" s="40">
        <f t="shared" ref="M131:M189" si="21">+F131</f>
        <v>0</v>
      </c>
      <c r="N131" s="40">
        <f t="shared" ref="N131:N189" si="22">+O131-M131</f>
        <v>0</v>
      </c>
      <c r="O131" s="40">
        <f t="shared" ref="O131:O189" si="23">+H131</f>
        <v>0</v>
      </c>
      <c r="P131" s="183" t="e">
        <f t="shared" ref="P131:P189" si="24">+O131/$O$7</f>
        <v>#DIV/0!</v>
      </c>
    </row>
    <row r="132" spans="1:16" hidden="1">
      <c r="C132" s="72" t="s">
        <v>297</v>
      </c>
      <c r="D132" s="33" t="s">
        <v>320</v>
      </c>
      <c r="E132" s="33" t="s">
        <v>351</v>
      </c>
      <c r="J132" s="40"/>
      <c r="K132" s="33" t="s">
        <v>19</v>
      </c>
      <c r="L132" s="80">
        <f t="shared" si="16"/>
        <v>0</v>
      </c>
      <c r="M132" s="40">
        <f t="shared" si="21"/>
        <v>0</v>
      </c>
      <c r="N132" s="40">
        <f t="shared" si="22"/>
        <v>0</v>
      </c>
      <c r="O132" s="40">
        <f t="shared" si="23"/>
        <v>0</v>
      </c>
      <c r="P132" s="183" t="e">
        <f t="shared" si="24"/>
        <v>#DIV/0!</v>
      </c>
    </row>
    <row r="133" spans="1:16" hidden="1">
      <c r="C133" s="72" t="s">
        <v>297</v>
      </c>
      <c r="D133" s="33" t="s">
        <v>321</v>
      </c>
      <c r="E133" s="33" t="s">
        <v>339</v>
      </c>
      <c r="J133" s="40"/>
      <c r="K133" s="33" t="s">
        <v>19</v>
      </c>
      <c r="L133" s="80">
        <f t="shared" si="16"/>
        <v>0</v>
      </c>
      <c r="M133" s="40">
        <f t="shared" si="21"/>
        <v>0</v>
      </c>
      <c r="N133" s="40">
        <f t="shared" si="22"/>
        <v>0</v>
      </c>
      <c r="O133" s="40">
        <f t="shared" si="23"/>
        <v>0</v>
      </c>
      <c r="P133" s="183" t="e">
        <f t="shared" si="24"/>
        <v>#DIV/0!</v>
      </c>
    </row>
    <row r="134" spans="1:16" hidden="1">
      <c r="C134" s="72" t="s">
        <v>297</v>
      </c>
      <c r="D134" s="33" t="s">
        <v>322</v>
      </c>
      <c r="E134" s="33" t="s">
        <v>340</v>
      </c>
      <c r="J134" s="40"/>
      <c r="K134" s="33" t="s">
        <v>19</v>
      </c>
      <c r="L134" s="80">
        <f t="shared" ref="L134:L165" si="25">+F134</f>
        <v>0</v>
      </c>
      <c r="M134" s="40">
        <f t="shared" si="21"/>
        <v>0</v>
      </c>
      <c r="N134" s="40">
        <f t="shared" si="22"/>
        <v>0</v>
      </c>
      <c r="O134" s="40">
        <f t="shared" si="23"/>
        <v>0</v>
      </c>
      <c r="P134" s="183" t="e">
        <f t="shared" si="24"/>
        <v>#DIV/0!</v>
      </c>
    </row>
    <row r="135" spans="1:16" hidden="1">
      <c r="C135" s="72" t="s">
        <v>297</v>
      </c>
      <c r="J135" s="40"/>
      <c r="K135" s="33" t="s">
        <v>19</v>
      </c>
      <c r="L135" s="80">
        <f t="shared" si="25"/>
        <v>0</v>
      </c>
      <c r="M135" s="40">
        <f t="shared" si="21"/>
        <v>0</v>
      </c>
      <c r="N135" s="40">
        <f t="shared" si="22"/>
        <v>0</v>
      </c>
      <c r="O135" s="40">
        <f t="shared" si="23"/>
        <v>0</v>
      </c>
      <c r="P135" s="183" t="e">
        <f t="shared" si="24"/>
        <v>#DIV/0!</v>
      </c>
    </row>
    <row r="136" spans="1:16" hidden="1">
      <c r="C136" s="72" t="s">
        <v>297</v>
      </c>
      <c r="J136" s="40"/>
      <c r="K136" s="33" t="s">
        <v>19</v>
      </c>
      <c r="L136" s="80">
        <f t="shared" si="25"/>
        <v>0</v>
      </c>
      <c r="M136" s="40">
        <f t="shared" si="21"/>
        <v>0</v>
      </c>
      <c r="N136" s="40">
        <f t="shared" si="22"/>
        <v>0</v>
      </c>
      <c r="O136" s="40">
        <f t="shared" si="23"/>
        <v>0</v>
      </c>
      <c r="P136" s="183" t="e">
        <f t="shared" si="24"/>
        <v>#DIV/0!</v>
      </c>
    </row>
    <row r="137" spans="1:16" hidden="1">
      <c r="C137" s="72" t="s">
        <v>297</v>
      </c>
      <c r="J137" s="40"/>
      <c r="K137" s="33" t="s">
        <v>19</v>
      </c>
      <c r="L137" s="80">
        <f t="shared" si="25"/>
        <v>0</v>
      </c>
      <c r="M137" s="40">
        <f t="shared" si="21"/>
        <v>0</v>
      </c>
      <c r="N137" s="40">
        <f t="shared" si="22"/>
        <v>0</v>
      </c>
      <c r="O137" s="40">
        <f t="shared" si="23"/>
        <v>0</v>
      </c>
      <c r="P137" s="183" t="e">
        <f t="shared" si="24"/>
        <v>#DIV/0!</v>
      </c>
    </row>
    <row r="138" spans="1:16" hidden="1">
      <c r="C138" s="72" t="s">
        <v>297</v>
      </c>
      <c r="J138" s="40"/>
      <c r="K138" s="33" t="s">
        <v>19</v>
      </c>
      <c r="L138" s="80">
        <f t="shared" si="25"/>
        <v>0</v>
      </c>
      <c r="M138" s="40">
        <f t="shared" si="21"/>
        <v>0</v>
      </c>
      <c r="N138" s="40">
        <f t="shared" si="22"/>
        <v>0</v>
      </c>
      <c r="O138" s="40">
        <f t="shared" si="23"/>
        <v>0</v>
      </c>
      <c r="P138" s="183" t="e">
        <f t="shared" si="24"/>
        <v>#DIV/0!</v>
      </c>
    </row>
    <row r="139" spans="1:16" hidden="1">
      <c r="C139" s="72" t="s">
        <v>297</v>
      </c>
      <c r="J139" s="40"/>
      <c r="K139" s="33" t="s">
        <v>19</v>
      </c>
      <c r="L139" s="80">
        <f t="shared" si="25"/>
        <v>0</v>
      </c>
      <c r="M139" s="40">
        <f t="shared" si="21"/>
        <v>0</v>
      </c>
      <c r="N139" s="40">
        <f t="shared" si="22"/>
        <v>0</v>
      </c>
      <c r="O139" s="40">
        <f t="shared" si="23"/>
        <v>0</v>
      </c>
      <c r="P139" s="183" t="e">
        <f t="shared" si="24"/>
        <v>#DIV/0!</v>
      </c>
    </row>
    <row r="140" spans="1:16" hidden="1">
      <c r="C140" s="72" t="s">
        <v>297</v>
      </c>
      <c r="J140" s="40"/>
      <c r="K140" s="33" t="s">
        <v>19</v>
      </c>
      <c r="L140" s="80">
        <f t="shared" si="25"/>
        <v>0</v>
      </c>
      <c r="M140" s="40">
        <f t="shared" si="21"/>
        <v>0</v>
      </c>
      <c r="N140" s="40">
        <f t="shared" si="22"/>
        <v>0</v>
      </c>
      <c r="O140" s="40">
        <f t="shared" si="23"/>
        <v>0</v>
      </c>
      <c r="P140" s="183" t="e">
        <f t="shared" si="24"/>
        <v>#DIV/0!</v>
      </c>
    </row>
    <row r="141" spans="1:16" hidden="1">
      <c r="C141" s="72" t="s">
        <v>297</v>
      </c>
      <c r="J141" s="40"/>
      <c r="K141" s="33" t="s">
        <v>19</v>
      </c>
      <c r="L141" s="80">
        <f t="shared" si="25"/>
        <v>0</v>
      </c>
      <c r="M141" s="40">
        <f t="shared" si="21"/>
        <v>0</v>
      </c>
      <c r="N141" s="40">
        <f t="shared" si="22"/>
        <v>0</v>
      </c>
      <c r="O141" s="40">
        <f t="shared" si="23"/>
        <v>0</v>
      </c>
      <c r="P141" s="183" t="e">
        <f t="shared" si="24"/>
        <v>#DIV/0!</v>
      </c>
    </row>
    <row r="142" spans="1:16" hidden="1">
      <c r="C142" s="72" t="s">
        <v>297</v>
      </c>
      <c r="J142" s="40"/>
      <c r="K142" s="33" t="s">
        <v>19</v>
      </c>
      <c r="L142" s="80">
        <f t="shared" si="25"/>
        <v>0</v>
      </c>
      <c r="M142" s="40">
        <f t="shared" si="21"/>
        <v>0</v>
      </c>
      <c r="N142" s="40">
        <f t="shared" si="22"/>
        <v>0</v>
      </c>
      <c r="O142" s="40">
        <f t="shared" si="23"/>
        <v>0</v>
      </c>
      <c r="P142" s="183" t="e">
        <f t="shared" si="24"/>
        <v>#DIV/0!</v>
      </c>
    </row>
    <row r="143" spans="1:16" hidden="1">
      <c r="C143" s="72" t="s">
        <v>297</v>
      </c>
      <c r="J143" s="40"/>
      <c r="K143" s="33" t="s">
        <v>19</v>
      </c>
      <c r="L143" s="80">
        <f t="shared" si="25"/>
        <v>0</v>
      </c>
      <c r="M143" s="40">
        <f t="shared" si="21"/>
        <v>0</v>
      </c>
      <c r="N143" s="40">
        <f t="shared" si="22"/>
        <v>0</v>
      </c>
      <c r="O143" s="40">
        <f t="shared" si="23"/>
        <v>0</v>
      </c>
      <c r="P143" s="183" t="e">
        <f t="shared" si="24"/>
        <v>#DIV/0!</v>
      </c>
    </row>
    <row r="144" spans="1:16" hidden="1">
      <c r="C144" s="72" t="s">
        <v>297</v>
      </c>
      <c r="J144" s="40"/>
      <c r="K144" s="33" t="s">
        <v>19</v>
      </c>
      <c r="L144" s="80">
        <f t="shared" si="25"/>
        <v>0</v>
      </c>
      <c r="M144" s="40">
        <f t="shared" si="21"/>
        <v>0</v>
      </c>
      <c r="N144" s="40">
        <f t="shared" si="22"/>
        <v>0</v>
      </c>
      <c r="O144" s="40">
        <f t="shared" si="23"/>
        <v>0</v>
      </c>
      <c r="P144" s="183" t="e">
        <f t="shared" si="24"/>
        <v>#DIV/0!</v>
      </c>
    </row>
    <row r="145" spans="3:16" hidden="1">
      <c r="C145" s="72" t="s">
        <v>297</v>
      </c>
      <c r="J145" s="40"/>
      <c r="K145" s="33" t="s">
        <v>19</v>
      </c>
      <c r="L145" s="80">
        <f t="shared" si="25"/>
        <v>0</v>
      </c>
      <c r="M145" s="40">
        <f t="shared" si="21"/>
        <v>0</v>
      </c>
      <c r="N145" s="40">
        <f t="shared" si="22"/>
        <v>0</v>
      </c>
      <c r="O145" s="40">
        <f t="shared" si="23"/>
        <v>0</v>
      </c>
      <c r="P145" s="183" t="e">
        <f t="shared" si="24"/>
        <v>#DIV/0!</v>
      </c>
    </row>
    <row r="146" spans="3:16" hidden="1">
      <c r="C146" s="72" t="s">
        <v>297</v>
      </c>
      <c r="J146" s="40"/>
      <c r="K146" s="33" t="s">
        <v>19</v>
      </c>
      <c r="L146" s="80">
        <f t="shared" si="25"/>
        <v>0</v>
      </c>
      <c r="M146" s="40">
        <f t="shared" si="21"/>
        <v>0</v>
      </c>
      <c r="N146" s="40">
        <f t="shared" si="22"/>
        <v>0</v>
      </c>
      <c r="O146" s="40">
        <f t="shared" si="23"/>
        <v>0</v>
      </c>
      <c r="P146" s="183" t="e">
        <f t="shared" si="24"/>
        <v>#DIV/0!</v>
      </c>
    </row>
    <row r="147" spans="3:16" hidden="1">
      <c r="C147" s="72" t="s">
        <v>297</v>
      </c>
      <c r="J147" s="40"/>
      <c r="K147" s="33" t="s">
        <v>19</v>
      </c>
      <c r="L147" s="80">
        <f t="shared" si="25"/>
        <v>0</v>
      </c>
      <c r="M147" s="40">
        <f t="shared" si="21"/>
        <v>0</v>
      </c>
      <c r="N147" s="40">
        <f t="shared" si="22"/>
        <v>0</v>
      </c>
      <c r="O147" s="40">
        <f t="shared" si="23"/>
        <v>0</v>
      </c>
      <c r="P147" s="183" t="e">
        <f t="shared" si="24"/>
        <v>#DIV/0!</v>
      </c>
    </row>
    <row r="148" spans="3:16" hidden="1">
      <c r="C148" s="72" t="s">
        <v>297</v>
      </c>
      <c r="J148" s="40"/>
      <c r="K148" s="33" t="s">
        <v>19</v>
      </c>
      <c r="L148" s="80">
        <f t="shared" si="25"/>
        <v>0</v>
      </c>
      <c r="M148" s="40">
        <f t="shared" si="21"/>
        <v>0</v>
      </c>
      <c r="N148" s="40">
        <f t="shared" si="22"/>
        <v>0</v>
      </c>
      <c r="O148" s="40">
        <f t="shared" si="23"/>
        <v>0</v>
      </c>
      <c r="P148" s="183" t="e">
        <f t="shared" si="24"/>
        <v>#DIV/0!</v>
      </c>
    </row>
    <row r="149" spans="3:16" hidden="1">
      <c r="C149" s="72" t="s">
        <v>297</v>
      </c>
      <c r="J149" s="40"/>
      <c r="K149" s="33" t="s">
        <v>19</v>
      </c>
      <c r="L149" s="80">
        <f t="shared" si="25"/>
        <v>0</v>
      </c>
      <c r="M149" s="40">
        <f t="shared" si="21"/>
        <v>0</v>
      </c>
      <c r="N149" s="40">
        <f t="shared" si="22"/>
        <v>0</v>
      </c>
      <c r="O149" s="40">
        <f t="shared" si="23"/>
        <v>0</v>
      </c>
      <c r="P149" s="183" t="e">
        <f t="shared" si="24"/>
        <v>#DIV/0!</v>
      </c>
    </row>
    <row r="150" spans="3:16" hidden="1">
      <c r="C150" s="72" t="s">
        <v>297</v>
      </c>
      <c r="J150" s="40"/>
      <c r="K150" s="33" t="s">
        <v>19</v>
      </c>
      <c r="L150" s="80">
        <f t="shared" si="25"/>
        <v>0</v>
      </c>
      <c r="M150" s="40">
        <f t="shared" si="21"/>
        <v>0</v>
      </c>
      <c r="N150" s="40">
        <f t="shared" si="22"/>
        <v>0</v>
      </c>
      <c r="O150" s="40">
        <f t="shared" si="23"/>
        <v>0</v>
      </c>
      <c r="P150" s="183" t="e">
        <f t="shared" si="24"/>
        <v>#DIV/0!</v>
      </c>
    </row>
    <row r="151" spans="3:16" hidden="1">
      <c r="C151" s="72" t="s">
        <v>297</v>
      </c>
      <c r="J151" s="40"/>
      <c r="K151" s="33" t="s">
        <v>19</v>
      </c>
      <c r="L151" s="80">
        <f t="shared" si="25"/>
        <v>0</v>
      </c>
      <c r="M151" s="40">
        <f t="shared" si="21"/>
        <v>0</v>
      </c>
      <c r="N151" s="40">
        <f t="shared" si="22"/>
        <v>0</v>
      </c>
      <c r="O151" s="40">
        <f t="shared" si="23"/>
        <v>0</v>
      </c>
      <c r="P151" s="183" t="e">
        <f t="shared" si="24"/>
        <v>#DIV/0!</v>
      </c>
    </row>
    <row r="152" spans="3:16" hidden="1">
      <c r="C152" s="72" t="s">
        <v>297</v>
      </c>
      <c r="J152" s="40"/>
      <c r="K152" s="33" t="s">
        <v>19</v>
      </c>
      <c r="L152" s="80">
        <f t="shared" si="25"/>
        <v>0</v>
      </c>
      <c r="M152" s="40">
        <f t="shared" si="21"/>
        <v>0</v>
      </c>
      <c r="N152" s="40">
        <f t="shared" si="22"/>
        <v>0</v>
      </c>
      <c r="O152" s="40">
        <f t="shared" si="23"/>
        <v>0</v>
      </c>
      <c r="P152" s="183" t="e">
        <f t="shared" si="24"/>
        <v>#DIV/0!</v>
      </c>
    </row>
    <row r="153" spans="3:16" hidden="1">
      <c r="C153" s="72" t="s">
        <v>297</v>
      </c>
      <c r="J153" s="40"/>
      <c r="K153" s="33" t="s">
        <v>19</v>
      </c>
      <c r="L153" s="80">
        <f t="shared" si="25"/>
        <v>0</v>
      </c>
      <c r="M153" s="40">
        <f t="shared" si="21"/>
        <v>0</v>
      </c>
      <c r="N153" s="40">
        <f t="shared" si="22"/>
        <v>0</v>
      </c>
      <c r="O153" s="40">
        <f t="shared" si="23"/>
        <v>0</v>
      </c>
      <c r="P153" s="183" t="e">
        <f t="shared" si="24"/>
        <v>#DIV/0!</v>
      </c>
    </row>
    <row r="154" spans="3:16" hidden="1">
      <c r="C154" s="72" t="s">
        <v>297</v>
      </c>
      <c r="J154" s="40"/>
      <c r="K154" s="33" t="s">
        <v>19</v>
      </c>
      <c r="L154" s="80">
        <f t="shared" si="25"/>
        <v>0</v>
      </c>
      <c r="M154" s="40">
        <f t="shared" si="21"/>
        <v>0</v>
      </c>
      <c r="N154" s="40">
        <f t="shared" si="22"/>
        <v>0</v>
      </c>
      <c r="O154" s="40">
        <f t="shared" si="23"/>
        <v>0</v>
      </c>
      <c r="P154" s="183" t="e">
        <f t="shared" si="24"/>
        <v>#DIV/0!</v>
      </c>
    </row>
    <row r="155" spans="3:16" hidden="1">
      <c r="C155" s="72" t="s">
        <v>297</v>
      </c>
      <c r="J155" s="40"/>
      <c r="K155" s="33" t="s">
        <v>19</v>
      </c>
      <c r="L155" s="80">
        <f t="shared" si="25"/>
        <v>0</v>
      </c>
      <c r="M155" s="40">
        <f t="shared" si="21"/>
        <v>0</v>
      </c>
      <c r="N155" s="40">
        <f t="shared" si="22"/>
        <v>0</v>
      </c>
      <c r="O155" s="40">
        <f t="shared" si="23"/>
        <v>0</v>
      </c>
      <c r="P155" s="183" t="e">
        <f t="shared" si="24"/>
        <v>#DIV/0!</v>
      </c>
    </row>
    <row r="156" spans="3:16" hidden="1">
      <c r="C156" s="72" t="s">
        <v>297</v>
      </c>
      <c r="J156" s="40"/>
      <c r="K156" s="33" t="s">
        <v>19</v>
      </c>
      <c r="L156" s="80">
        <f t="shared" si="25"/>
        <v>0</v>
      </c>
      <c r="M156" s="40">
        <f t="shared" si="21"/>
        <v>0</v>
      </c>
      <c r="N156" s="40">
        <f t="shared" si="22"/>
        <v>0</v>
      </c>
      <c r="O156" s="40">
        <f t="shared" si="23"/>
        <v>0</v>
      </c>
      <c r="P156" s="183" t="e">
        <f t="shared" si="24"/>
        <v>#DIV/0!</v>
      </c>
    </row>
    <row r="157" spans="3:16" hidden="1">
      <c r="C157" s="72" t="s">
        <v>297</v>
      </c>
      <c r="J157" s="40"/>
      <c r="K157" s="33" t="s">
        <v>19</v>
      </c>
      <c r="L157" s="80">
        <f t="shared" si="25"/>
        <v>0</v>
      </c>
      <c r="M157" s="40">
        <f t="shared" si="21"/>
        <v>0</v>
      </c>
      <c r="N157" s="40">
        <f t="shared" si="22"/>
        <v>0</v>
      </c>
      <c r="O157" s="40">
        <f t="shared" si="23"/>
        <v>0</v>
      </c>
      <c r="P157" s="183" t="e">
        <f t="shared" si="24"/>
        <v>#DIV/0!</v>
      </c>
    </row>
    <row r="158" spans="3:16" hidden="1">
      <c r="C158" s="72" t="s">
        <v>297</v>
      </c>
      <c r="J158" s="40"/>
      <c r="K158" s="33" t="s">
        <v>19</v>
      </c>
      <c r="L158" s="80">
        <f t="shared" si="25"/>
        <v>0</v>
      </c>
      <c r="M158" s="40">
        <f t="shared" si="21"/>
        <v>0</v>
      </c>
      <c r="N158" s="40">
        <f t="shared" si="22"/>
        <v>0</v>
      </c>
      <c r="O158" s="40">
        <f t="shared" si="23"/>
        <v>0</v>
      </c>
      <c r="P158" s="183" t="e">
        <f t="shared" si="24"/>
        <v>#DIV/0!</v>
      </c>
    </row>
    <row r="159" spans="3:16" hidden="1">
      <c r="C159" s="72" t="s">
        <v>297</v>
      </c>
      <c r="J159" s="40"/>
      <c r="K159" s="33" t="s">
        <v>19</v>
      </c>
      <c r="L159" s="80">
        <f t="shared" si="25"/>
        <v>0</v>
      </c>
      <c r="M159" s="40">
        <f t="shared" si="21"/>
        <v>0</v>
      </c>
      <c r="N159" s="40">
        <f t="shared" si="22"/>
        <v>0</v>
      </c>
      <c r="O159" s="40">
        <f t="shared" si="23"/>
        <v>0</v>
      </c>
      <c r="P159" s="183" t="e">
        <f t="shared" si="24"/>
        <v>#DIV/0!</v>
      </c>
    </row>
    <row r="160" spans="3:16" hidden="1">
      <c r="C160" s="72" t="s">
        <v>297</v>
      </c>
      <c r="J160" s="40"/>
      <c r="K160" s="33" t="s">
        <v>19</v>
      </c>
      <c r="L160" s="80">
        <f t="shared" si="25"/>
        <v>0</v>
      </c>
      <c r="M160" s="40">
        <f t="shared" si="21"/>
        <v>0</v>
      </c>
      <c r="N160" s="40">
        <f t="shared" si="22"/>
        <v>0</v>
      </c>
      <c r="O160" s="40">
        <f t="shared" si="23"/>
        <v>0</v>
      </c>
      <c r="P160" s="183" t="e">
        <f t="shared" si="24"/>
        <v>#DIV/0!</v>
      </c>
    </row>
    <row r="161" spans="3:16" hidden="1">
      <c r="C161" s="72" t="s">
        <v>297</v>
      </c>
      <c r="J161" s="40"/>
      <c r="K161" s="33" t="s">
        <v>19</v>
      </c>
      <c r="L161" s="80">
        <f t="shared" si="25"/>
        <v>0</v>
      </c>
      <c r="M161" s="40">
        <f t="shared" si="21"/>
        <v>0</v>
      </c>
      <c r="N161" s="40">
        <f t="shared" si="22"/>
        <v>0</v>
      </c>
      <c r="O161" s="40">
        <f t="shared" si="23"/>
        <v>0</v>
      </c>
      <c r="P161" s="183" t="e">
        <f t="shared" si="24"/>
        <v>#DIV/0!</v>
      </c>
    </row>
    <row r="162" spans="3:16" hidden="1">
      <c r="C162" s="72" t="s">
        <v>297</v>
      </c>
      <c r="J162" s="40"/>
      <c r="K162" s="33" t="s">
        <v>19</v>
      </c>
      <c r="L162" s="80">
        <f t="shared" si="25"/>
        <v>0</v>
      </c>
      <c r="M162" s="40">
        <f t="shared" si="21"/>
        <v>0</v>
      </c>
      <c r="N162" s="40">
        <f t="shared" si="22"/>
        <v>0</v>
      </c>
      <c r="O162" s="40">
        <f t="shared" si="23"/>
        <v>0</v>
      </c>
      <c r="P162" s="183" t="e">
        <f t="shared" si="24"/>
        <v>#DIV/0!</v>
      </c>
    </row>
    <row r="163" spans="3:16" hidden="1">
      <c r="C163" s="72" t="s">
        <v>297</v>
      </c>
      <c r="J163" s="40"/>
      <c r="K163" s="33" t="s">
        <v>19</v>
      </c>
      <c r="L163" s="80">
        <f t="shared" si="25"/>
        <v>0</v>
      </c>
      <c r="M163" s="40">
        <f t="shared" si="21"/>
        <v>0</v>
      </c>
      <c r="N163" s="40">
        <f t="shared" si="22"/>
        <v>0</v>
      </c>
      <c r="O163" s="40">
        <f t="shared" si="23"/>
        <v>0</v>
      </c>
      <c r="P163" s="183" t="e">
        <f t="shared" si="24"/>
        <v>#DIV/0!</v>
      </c>
    </row>
    <row r="164" spans="3:16" hidden="1">
      <c r="C164" s="72" t="s">
        <v>297</v>
      </c>
      <c r="J164" s="40"/>
      <c r="K164" s="33" t="s">
        <v>19</v>
      </c>
      <c r="L164" s="80">
        <f t="shared" si="25"/>
        <v>0</v>
      </c>
      <c r="M164" s="40">
        <f t="shared" si="21"/>
        <v>0</v>
      </c>
      <c r="N164" s="40">
        <f t="shared" si="22"/>
        <v>0</v>
      </c>
      <c r="O164" s="40">
        <f t="shared" si="23"/>
        <v>0</v>
      </c>
      <c r="P164" s="183" t="e">
        <f t="shared" si="24"/>
        <v>#DIV/0!</v>
      </c>
    </row>
    <row r="165" spans="3:16" hidden="1">
      <c r="C165" s="72" t="s">
        <v>297</v>
      </c>
      <c r="J165" s="40"/>
      <c r="K165" s="33" t="s">
        <v>19</v>
      </c>
      <c r="L165" s="80">
        <f t="shared" si="25"/>
        <v>0</v>
      </c>
      <c r="M165" s="40">
        <f t="shared" si="21"/>
        <v>0</v>
      </c>
      <c r="N165" s="40">
        <f t="shared" si="22"/>
        <v>0</v>
      </c>
      <c r="O165" s="40">
        <f t="shared" si="23"/>
        <v>0</v>
      </c>
      <c r="P165" s="183" t="e">
        <f t="shared" si="24"/>
        <v>#DIV/0!</v>
      </c>
    </row>
    <row r="166" spans="3:16" hidden="1">
      <c r="C166" s="72" t="s">
        <v>297</v>
      </c>
      <c r="J166" s="40"/>
      <c r="K166" s="33" t="s">
        <v>19</v>
      </c>
      <c r="L166" s="80">
        <f t="shared" ref="L166:L197" si="26">+F166</f>
        <v>0</v>
      </c>
      <c r="M166" s="40">
        <f t="shared" si="21"/>
        <v>0</v>
      </c>
      <c r="N166" s="40">
        <f t="shared" si="22"/>
        <v>0</v>
      </c>
      <c r="O166" s="40">
        <f t="shared" si="23"/>
        <v>0</v>
      </c>
      <c r="P166" s="183" t="e">
        <f t="shared" si="24"/>
        <v>#DIV/0!</v>
      </c>
    </row>
    <row r="167" spans="3:16" hidden="1">
      <c r="C167" s="72" t="s">
        <v>297</v>
      </c>
      <c r="J167" s="40"/>
      <c r="K167" s="33" t="s">
        <v>19</v>
      </c>
      <c r="L167" s="80">
        <f t="shared" si="26"/>
        <v>0</v>
      </c>
      <c r="M167" s="40">
        <f t="shared" si="21"/>
        <v>0</v>
      </c>
      <c r="N167" s="40">
        <f t="shared" si="22"/>
        <v>0</v>
      </c>
      <c r="O167" s="40">
        <f t="shared" si="23"/>
        <v>0</v>
      </c>
      <c r="P167" s="183" t="e">
        <f t="shared" si="24"/>
        <v>#DIV/0!</v>
      </c>
    </row>
    <row r="168" spans="3:16" hidden="1">
      <c r="C168" s="72" t="s">
        <v>297</v>
      </c>
      <c r="J168" s="40"/>
      <c r="K168" s="33" t="s">
        <v>19</v>
      </c>
      <c r="L168" s="80">
        <f t="shared" si="26"/>
        <v>0</v>
      </c>
      <c r="M168" s="40">
        <f t="shared" si="21"/>
        <v>0</v>
      </c>
      <c r="N168" s="40">
        <f t="shared" si="22"/>
        <v>0</v>
      </c>
      <c r="O168" s="40">
        <f t="shared" si="23"/>
        <v>0</v>
      </c>
      <c r="P168" s="183" t="e">
        <f t="shared" si="24"/>
        <v>#DIV/0!</v>
      </c>
    </row>
    <row r="169" spans="3:16" hidden="1">
      <c r="C169" s="72" t="s">
        <v>297</v>
      </c>
      <c r="J169" s="40"/>
      <c r="K169" s="33" t="s">
        <v>19</v>
      </c>
      <c r="L169" s="80">
        <f t="shared" si="26"/>
        <v>0</v>
      </c>
      <c r="M169" s="40">
        <f t="shared" si="21"/>
        <v>0</v>
      </c>
      <c r="N169" s="40">
        <f t="shared" si="22"/>
        <v>0</v>
      </c>
      <c r="O169" s="40">
        <f t="shared" si="23"/>
        <v>0</v>
      </c>
      <c r="P169" s="183" t="e">
        <f t="shared" si="24"/>
        <v>#DIV/0!</v>
      </c>
    </row>
    <row r="170" spans="3:16" hidden="1">
      <c r="C170" s="72" t="s">
        <v>297</v>
      </c>
      <c r="J170" s="40"/>
      <c r="K170" s="33" t="s">
        <v>19</v>
      </c>
      <c r="L170" s="80">
        <f t="shared" si="26"/>
        <v>0</v>
      </c>
      <c r="M170" s="40">
        <f t="shared" si="21"/>
        <v>0</v>
      </c>
      <c r="N170" s="40">
        <f t="shared" si="22"/>
        <v>0</v>
      </c>
      <c r="O170" s="40">
        <f t="shared" si="23"/>
        <v>0</v>
      </c>
      <c r="P170" s="183" t="e">
        <f t="shared" si="24"/>
        <v>#DIV/0!</v>
      </c>
    </row>
    <row r="171" spans="3:16" hidden="1">
      <c r="C171" s="72" t="s">
        <v>297</v>
      </c>
      <c r="J171" s="40"/>
      <c r="K171" s="33" t="s">
        <v>19</v>
      </c>
      <c r="L171" s="80">
        <f t="shared" si="26"/>
        <v>0</v>
      </c>
      <c r="M171" s="40">
        <f t="shared" si="21"/>
        <v>0</v>
      </c>
      <c r="N171" s="40">
        <f t="shared" si="22"/>
        <v>0</v>
      </c>
      <c r="O171" s="40">
        <f t="shared" si="23"/>
        <v>0</v>
      </c>
      <c r="P171" s="183" t="e">
        <f t="shared" si="24"/>
        <v>#DIV/0!</v>
      </c>
    </row>
    <row r="172" spans="3:16" hidden="1">
      <c r="C172" s="72" t="s">
        <v>297</v>
      </c>
      <c r="J172" s="40"/>
      <c r="K172" s="33" t="s">
        <v>19</v>
      </c>
      <c r="L172" s="80">
        <f t="shared" si="26"/>
        <v>0</v>
      </c>
      <c r="M172" s="40">
        <f t="shared" si="21"/>
        <v>0</v>
      </c>
      <c r="N172" s="40">
        <f t="shared" si="22"/>
        <v>0</v>
      </c>
      <c r="O172" s="40">
        <f t="shared" si="23"/>
        <v>0</v>
      </c>
      <c r="P172" s="183" t="e">
        <f t="shared" si="24"/>
        <v>#DIV/0!</v>
      </c>
    </row>
    <row r="173" spans="3:16" hidden="1">
      <c r="C173" s="72" t="s">
        <v>297</v>
      </c>
      <c r="J173" s="40"/>
      <c r="K173" s="33" t="s">
        <v>19</v>
      </c>
      <c r="L173" s="80">
        <f t="shared" si="26"/>
        <v>0</v>
      </c>
      <c r="M173" s="40">
        <f t="shared" si="21"/>
        <v>0</v>
      </c>
      <c r="N173" s="40">
        <f t="shared" si="22"/>
        <v>0</v>
      </c>
      <c r="O173" s="40">
        <f t="shared" si="23"/>
        <v>0</v>
      </c>
      <c r="P173" s="183" t="e">
        <f t="shared" si="24"/>
        <v>#DIV/0!</v>
      </c>
    </row>
    <row r="174" spans="3:16" hidden="1">
      <c r="C174" s="72" t="s">
        <v>297</v>
      </c>
      <c r="J174" s="40"/>
      <c r="K174" s="33" t="s">
        <v>19</v>
      </c>
      <c r="L174" s="80">
        <f t="shared" si="26"/>
        <v>0</v>
      </c>
      <c r="M174" s="40">
        <f t="shared" si="21"/>
        <v>0</v>
      </c>
      <c r="N174" s="40">
        <f t="shared" si="22"/>
        <v>0</v>
      </c>
      <c r="O174" s="40">
        <f t="shared" si="23"/>
        <v>0</v>
      </c>
      <c r="P174" s="183" t="e">
        <f t="shared" si="24"/>
        <v>#DIV/0!</v>
      </c>
    </row>
    <row r="175" spans="3:16" hidden="1">
      <c r="C175" s="72" t="s">
        <v>297</v>
      </c>
      <c r="J175" s="40"/>
      <c r="K175" s="33" t="s">
        <v>19</v>
      </c>
      <c r="L175" s="80">
        <f t="shared" si="26"/>
        <v>0</v>
      </c>
      <c r="M175" s="40">
        <f t="shared" si="21"/>
        <v>0</v>
      </c>
      <c r="N175" s="40">
        <f t="shared" si="22"/>
        <v>0</v>
      </c>
      <c r="O175" s="40">
        <f t="shared" si="23"/>
        <v>0</v>
      </c>
      <c r="P175" s="183" t="e">
        <f t="shared" si="24"/>
        <v>#DIV/0!</v>
      </c>
    </row>
    <row r="176" spans="3:16" hidden="1">
      <c r="C176" s="72" t="s">
        <v>297</v>
      </c>
      <c r="J176" s="40"/>
      <c r="K176" s="33" t="s">
        <v>19</v>
      </c>
      <c r="L176" s="80">
        <f t="shared" si="26"/>
        <v>0</v>
      </c>
      <c r="M176" s="40">
        <f t="shared" si="21"/>
        <v>0</v>
      </c>
      <c r="N176" s="40">
        <f t="shared" si="22"/>
        <v>0</v>
      </c>
      <c r="O176" s="40">
        <f t="shared" si="23"/>
        <v>0</v>
      </c>
      <c r="P176" s="183" t="e">
        <f t="shared" si="24"/>
        <v>#DIV/0!</v>
      </c>
    </row>
    <row r="177" spans="3:16" hidden="1">
      <c r="C177" s="72" t="s">
        <v>297</v>
      </c>
      <c r="J177" s="40"/>
      <c r="K177" s="33" t="s">
        <v>19</v>
      </c>
      <c r="L177" s="80">
        <f t="shared" si="26"/>
        <v>0</v>
      </c>
      <c r="M177" s="40">
        <f t="shared" si="21"/>
        <v>0</v>
      </c>
      <c r="N177" s="40">
        <f t="shared" si="22"/>
        <v>0</v>
      </c>
      <c r="O177" s="40">
        <f t="shared" si="23"/>
        <v>0</v>
      </c>
      <c r="P177" s="183" t="e">
        <f t="shared" si="24"/>
        <v>#DIV/0!</v>
      </c>
    </row>
    <row r="178" spans="3:16" hidden="1">
      <c r="C178" s="72" t="s">
        <v>297</v>
      </c>
      <c r="J178" s="40"/>
      <c r="K178" s="33" t="s">
        <v>19</v>
      </c>
      <c r="L178" s="80">
        <f t="shared" si="26"/>
        <v>0</v>
      </c>
      <c r="M178" s="40">
        <f t="shared" si="21"/>
        <v>0</v>
      </c>
      <c r="N178" s="40">
        <f t="shared" si="22"/>
        <v>0</v>
      </c>
      <c r="O178" s="40">
        <f t="shared" si="23"/>
        <v>0</v>
      </c>
      <c r="P178" s="183" t="e">
        <f t="shared" si="24"/>
        <v>#DIV/0!</v>
      </c>
    </row>
    <row r="179" spans="3:16" hidden="1">
      <c r="C179" s="72" t="s">
        <v>297</v>
      </c>
      <c r="J179" s="40"/>
      <c r="K179" s="33" t="s">
        <v>19</v>
      </c>
      <c r="L179" s="80">
        <f t="shared" si="26"/>
        <v>0</v>
      </c>
      <c r="M179" s="40">
        <f t="shared" si="21"/>
        <v>0</v>
      </c>
      <c r="N179" s="40">
        <f t="shared" si="22"/>
        <v>0</v>
      </c>
      <c r="O179" s="40">
        <f t="shared" si="23"/>
        <v>0</v>
      </c>
      <c r="P179" s="183" t="e">
        <f t="shared" si="24"/>
        <v>#DIV/0!</v>
      </c>
    </row>
    <row r="180" spans="3:16" hidden="1">
      <c r="C180" s="72" t="s">
        <v>297</v>
      </c>
      <c r="J180" s="40"/>
      <c r="K180" s="33" t="s">
        <v>19</v>
      </c>
      <c r="L180" s="80">
        <f t="shared" si="26"/>
        <v>0</v>
      </c>
      <c r="M180" s="40">
        <f t="shared" si="21"/>
        <v>0</v>
      </c>
      <c r="N180" s="40">
        <f t="shared" si="22"/>
        <v>0</v>
      </c>
      <c r="O180" s="40">
        <f t="shared" si="23"/>
        <v>0</v>
      </c>
      <c r="P180" s="183" t="e">
        <f t="shared" si="24"/>
        <v>#DIV/0!</v>
      </c>
    </row>
    <row r="181" spans="3:16" hidden="1">
      <c r="C181" s="72" t="s">
        <v>297</v>
      </c>
      <c r="J181" s="40"/>
      <c r="K181" s="33" t="s">
        <v>19</v>
      </c>
      <c r="L181" s="80">
        <f t="shared" si="26"/>
        <v>0</v>
      </c>
      <c r="M181" s="40">
        <f t="shared" si="21"/>
        <v>0</v>
      </c>
      <c r="N181" s="40">
        <f t="shared" si="22"/>
        <v>0</v>
      </c>
      <c r="O181" s="40">
        <f t="shared" si="23"/>
        <v>0</v>
      </c>
      <c r="P181" s="183" t="e">
        <f t="shared" si="24"/>
        <v>#DIV/0!</v>
      </c>
    </row>
    <row r="182" spans="3:16" hidden="1">
      <c r="C182" s="72" t="s">
        <v>297</v>
      </c>
      <c r="J182" s="40"/>
      <c r="K182" s="33" t="s">
        <v>19</v>
      </c>
      <c r="L182" s="80">
        <f t="shared" si="26"/>
        <v>0</v>
      </c>
      <c r="M182" s="40">
        <f t="shared" si="21"/>
        <v>0</v>
      </c>
      <c r="N182" s="40">
        <f t="shared" si="22"/>
        <v>0</v>
      </c>
      <c r="O182" s="40">
        <f t="shared" si="23"/>
        <v>0</v>
      </c>
      <c r="P182" s="183" t="e">
        <f t="shared" si="24"/>
        <v>#DIV/0!</v>
      </c>
    </row>
    <row r="183" spans="3:16" hidden="1">
      <c r="C183" s="72" t="s">
        <v>297</v>
      </c>
      <c r="J183" s="40"/>
      <c r="K183" s="33" t="s">
        <v>19</v>
      </c>
      <c r="L183" s="80">
        <f t="shared" si="26"/>
        <v>0</v>
      </c>
      <c r="M183" s="40">
        <f t="shared" si="21"/>
        <v>0</v>
      </c>
      <c r="N183" s="40">
        <f t="shared" si="22"/>
        <v>0</v>
      </c>
      <c r="O183" s="40">
        <f t="shared" si="23"/>
        <v>0</v>
      </c>
      <c r="P183" s="183" t="e">
        <f t="shared" si="24"/>
        <v>#DIV/0!</v>
      </c>
    </row>
    <row r="184" spans="3:16" hidden="1">
      <c r="C184" s="72" t="s">
        <v>297</v>
      </c>
      <c r="J184" s="40"/>
      <c r="K184" s="33" t="s">
        <v>19</v>
      </c>
      <c r="L184" s="80">
        <f t="shared" si="26"/>
        <v>0</v>
      </c>
      <c r="M184" s="40">
        <f t="shared" si="21"/>
        <v>0</v>
      </c>
      <c r="N184" s="40">
        <f t="shared" si="22"/>
        <v>0</v>
      </c>
      <c r="O184" s="40">
        <f t="shared" si="23"/>
        <v>0</v>
      </c>
      <c r="P184" s="183" t="e">
        <f t="shared" si="24"/>
        <v>#DIV/0!</v>
      </c>
    </row>
    <row r="185" spans="3:16" hidden="1">
      <c r="C185" s="72" t="s">
        <v>297</v>
      </c>
      <c r="J185" s="40"/>
      <c r="K185" s="33" t="s">
        <v>19</v>
      </c>
      <c r="L185" s="80">
        <f t="shared" si="26"/>
        <v>0</v>
      </c>
      <c r="M185" s="40">
        <f t="shared" si="21"/>
        <v>0</v>
      </c>
      <c r="N185" s="40">
        <f t="shared" si="22"/>
        <v>0</v>
      </c>
      <c r="O185" s="40">
        <f t="shared" si="23"/>
        <v>0</v>
      </c>
      <c r="P185" s="183" t="e">
        <f t="shared" si="24"/>
        <v>#DIV/0!</v>
      </c>
    </row>
    <row r="186" spans="3:16" hidden="1">
      <c r="C186" s="72" t="s">
        <v>297</v>
      </c>
      <c r="J186" s="40"/>
      <c r="K186" s="33" t="s">
        <v>19</v>
      </c>
      <c r="L186" s="80">
        <f t="shared" si="26"/>
        <v>0</v>
      </c>
      <c r="M186" s="40">
        <f t="shared" si="21"/>
        <v>0</v>
      </c>
      <c r="N186" s="40">
        <f t="shared" si="22"/>
        <v>0</v>
      </c>
      <c r="O186" s="40">
        <f t="shared" si="23"/>
        <v>0</v>
      </c>
      <c r="P186" s="183" t="e">
        <f t="shared" si="24"/>
        <v>#DIV/0!</v>
      </c>
    </row>
    <row r="187" spans="3:16" hidden="1">
      <c r="C187" s="72" t="s">
        <v>297</v>
      </c>
      <c r="J187" s="40"/>
      <c r="K187" s="33" t="s">
        <v>19</v>
      </c>
      <c r="L187" s="80">
        <f t="shared" si="26"/>
        <v>0</v>
      </c>
      <c r="M187" s="40">
        <f t="shared" si="21"/>
        <v>0</v>
      </c>
      <c r="N187" s="40">
        <f t="shared" si="22"/>
        <v>0</v>
      </c>
      <c r="O187" s="40">
        <f t="shared" si="23"/>
        <v>0</v>
      </c>
      <c r="P187" s="183" t="e">
        <f t="shared" si="24"/>
        <v>#DIV/0!</v>
      </c>
    </row>
    <row r="188" spans="3:16" hidden="1">
      <c r="C188" s="72" t="s">
        <v>297</v>
      </c>
      <c r="J188" s="40"/>
      <c r="K188" s="33" t="s">
        <v>19</v>
      </c>
      <c r="L188" s="80">
        <f t="shared" si="26"/>
        <v>0</v>
      </c>
      <c r="M188" s="40">
        <f t="shared" si="21"/>
        <v>0</v>
      </c>
      <c r="N188" s="40">
        <f t="shared" si="22"/>
        <v>0</v>
      </c>
      <c r="O188" s="40">
        <f t="shared" si="23"/>
        <v>0</v>
      </c>
      <c r="P188" s="183" t="e">
        <f t="shared" si="24"/>
        <v>#DIV/0!</v>
      </c>
    </row>
    <row r="189" spans="3:16" hidden="1">
      <c r="C189" s="72" t="s">
        <v>297</v>
      </c>
      <c r="J189" s="40"/>
      <c r="K189" s="33" t="s">
        <v>19</v>
      </c>
      <c r="L189" s="80">
        <f t="shared" si="26"/>
        <v>0</v>
      </c>
      <c r="M189" s="40">
        <f t="shared" si="21"/>
        <v>0</v>
      </c>
      <c r="N189" s="40">
        <f t="shared" si="22"/>
        <v>0</v>
      </c>
      <c r="O189" s="40">
        <f t="shared" si="23"/>
        <v>0</v>
      </c>
      <c r="P189" s="183" t="e">
        <f t="shared" si="24"/>
        <v>#DIV/0!</v>
      </c>
    </row>
    <row r="190" spans="3:16" hidden="1">
      <c r="J190" s="40"/>
      <c r="L190" s="80">
        <f t="shared" si="26"/>
        <v>0</v>
      </c>
      <c r="M190" s="40"/>
      <c r="N190" s="40"/>
      <c r="O190" s="40"/>
    </row>
    <row r="191" spans="3:16">
      <c r="C191" s="33" t="s">
        <v>219</v>
      </c>
      <c r="D191" s="33" t="s">
        <v>317</v>
      </c>
      <c r="E191" s="74" t="s">
        <v>318</v>
      </c>
      <c r="J191" s="40"/>
      <c r="K191" s="33" t="s">
        <v>19</v>
      </c>
      <c r="L191" s="80">
        <f t="shared" si="26"/>
        <v>0</v>
      </c>
      <c r="M191" s="40"/>
      <c r="N191" s="40"/>
      <c r="O191" s="40"/>
    </row>
    <row r="192" spans="3:16" hidden="1">
      <c r="C192" s="33" t="s">
        <v>219</v>
      </c>
      <c r="D192" s="33" t="s">
        <v>352</v>
      </c>
      <c r="E192" s="74" t="s">
        <v>332</v>
      </c>
      <c r="J192" s="40"/>
      <c r="K192" s="33" t="s">
        <v>19</v>
      </c>
      <c r="L192" s="80">
        <f t="shared" si="26"/>
        <v>0</v>
      </c>
      <c r="M192" s="40">
        <f>+F192</f>
        <v>0</v>
      </c>
      <c r="N192" s="40">
        <f>+O192-M192</f>
        <v>0</v>
      </c>
      <c r="O192" s="40">
        <f t="shared" ref="O192:O233" si="27">+H192</f>
        <v>0</v>
      </c>
      <c r="P192" s="183" t="e">
        <f t="shared" ref="P192:P227" si="28">+O192/$O$7</f>
        <v>#DIV/0!</v>
      </c>
    </row>
    <row r="193" spans="3:16" hidden="1">
      <c r="C193" s="33" t="s">
        <v>219</v>
      </c>
      <c r="D193" s="33" t="s">
        <v>353</v>
      </c>
      <c r="E193" s="74" t="s">
        <v>331</v>
      </c>
      <c r="J193" s="40"/>
      <c r="K193" s="33" t="s">
        <v>19</v>
      </c>
      <c r="L193" s="80">
        <f t="shared" si="26"/>
        <v>0</v>
      </c>
      <c r="M193" s="40">
        <f t="shared" ref="M193:M233" si="29">+F193</f>
        <v>0</v>
      </c>
      <c r="N193" s="40">
        <f t="shared" ref="N193:N233" si="30">+O193-M193</f>
        <v>0</v>
      </c>
      <c r="O193" s="40">
        <f t="shared" si="27"/>
        <v>0</v>
      </c>
      <c r="P193" s="183" t="e">
        <f t="shared" si="28"/>
        <v>#DIV/0!</v>
      </c>
    </row>
    <row r="194" spans="3:16" hidden="1">
      <c r="C194" s="33" t="s">
        <v>219</v>
      </c>
      <c r="D194" s="33" t="s">
        <v>354</v>
      </c>
      <c r="E194" s="74" t="s">
        <v>330</v>
      </c>
      <c r="J194" s="40"/>
      <c r="K194" s="33" t="s">
        <v>19</v>
      </c>
      <c r="L194" s="80">
        <f t="shared" si="26"/>
        <v>0</v>
      </c>
      <c r="M194" s="40">
        <f t="shared" si="29"/>
        <v>0</v>
      </c>
      <c r="N194" s="40">
        <f t="shared" si="30"/>
        <v>0</v>
      </c>
      <c r="O194" s="40">
        <f t="shared" si="27"/>
        <v>0</v>
      </c>
      <c r="P194" s="183" t="e">
        <f t="shared" si="28"/>
        <v>#DIV/0!</v>
      </c>
    </row>
    <row r="195" spans="3:16" hidden="1">
      <c r="C195" s="33" t="s">
        <v>219</v>
      </c>
      <c r="D195" s="33" t="s">
        <v>355</v>
      </c>
      <c r="E195" s="74" t="s">
        <v>328</v>
      </c>
      <c r="J195" s="40"/>
      <c r="K195" s="33" t="s">
        <v>19</v>
      </c>
      <c r="L195" s="80">
        <f t="shared" si="26"/>
        <v>0</v>
      </c>
      <c r="M195" s="40">
        <f t="shared" si="29"/>
        <v>0</v>
      </c>
      <c r="N195" s="40">
        <f t="shared" si="30"/>
        <v>0</v>
      </c>
      <c r="O195" s="40">
        <f t="shared" si="27"/>
        <v>0</v>
      </c>
      <c r="P195" s="183" t="e">
        <f t="shared" si="28"/>
        <v>#DIV/0!</v>
      </c>
    </row>
    <row r="196" spans="3:16" hidden="1">
      <c r="C196" s="33" t="s">
        <v>219</v>
      </c>
      <c r="D196" s="33" t="s">
        <v>356</v>
      </c>
      <c r="E196" s="74" t="s">
        <v>329</v>
      </c>
      <c r="J196" s="40"/>
      <c r="K196" s="33" t="s">
        <v>19</v>
      </c>
      <c r="L196" s="80">
        <f t="shared" si="26"/>
        <v>0</v>
      </c>
      <c r="M196" s="40">
        <f t="shared" si="29"/>
        <v>0</v>
      </c>
      <c r="N196" s="40">
        <f t="shared" si="30"/>
        <v>0</v>
      </c>
      <c r="O196" s="40">
        <f t="shared" si="27"/>
        <v>0</v>
      </c>
      <c r="P196" s="183" t="e">
        <f t="shared" si="28"/>
        <v>#DIV/0!</v>
      </c>
    </row>
    <row r="197" spans="3:16" hidden="1">
      <c r="C197" s="33" t="s">
        <v>219</v>
      </c>
      <c r="E197" s="74" t="s">
        <v>305</v>
      </c>
      <c r="J197" s="40"/>
      <c r="K197" s="33" t="s">
        <v>19</v>
      </c>
      <c r="L197" s="80">
        <f t="shared" si="26"/>
        <v>0</v>
      </c>
      <c r="M197" s="40">
        <f t="shared" si="29"/>
        <v>0</v>
      </c>
      <c r="N197" s="40">
        <f t="shared" si="30"/>
        <v>0</v>
      </c>
      <c r="O197" s="40">
        <f t="shared" si="27"/>
        <v>0</v>
      </c>
      <c r="P197" s="183" t="e">
        <f t="shared" si="28"/>
        <v>#DIV/0!</v>
      </c>
    </row>
    <row r="198" spans="3:16" hidden="1">
      <c r="C198" s="33" t="s">
        <v>219</v>
      </c>
      <c r="E198" s="74" t="s">
        <v>305</v>
      </c>
      <c r="J198" s="40"/>
      <c r="K198" s="33" t="s">
        <v>19</v>
      </c>
      <c r="L198" s="80">
        <f t="shared" ref="L198:L229" si="31">+F198</f>
        <v>0</v>
      </c>
      <c r="M198" s="40">
        <f t="shared" si="29"/>
        <v>0</v>
      </c>
      <c r="N198" s="40">
        <f t="shared" si="30"/>
        <v>0</v>
      </c>
      <c r="O198" s="40">
        <f t="shared" si="27"/>
        <v>0</v>
      </c>
      <c r="P198" s="183" t="e">
        <f t="shared" si="28"/>
        <v>#DIV/0!</v>
      </c>
    </row>
    <row r="199" spans="3:16" hidden="1">
      <c r="C199" s="33" t="s">
        <v>219</v>
      </c>
      <c r="E199" s="74" t="s">
        <v>305</v>
      </c>
      <c r="J199" s="40"/>
      <c r="K199" s="33" t="s">
        <v>19</v>
      </c>
      <c r="L199" s="80">
        <f t="shared" si="31"/>
        <v>0</v>
      </c>
      <c r="M199" s="40">
        <f t="shared" si="29"/>
        <v>0</v>
      </c>
      <c r="N199" s="40">
        <f t="shared" si="30"/>
        <v>0</v>
      </c>
      <c r="O199" s="40">
        <f t="shared" si="27"/>
        <v>0</v>
      </c>
      <c r="P199" s="183" t="e">
        <f t="shared" si="28"/>
        <v>#DIV/0!</v>
      </c>
    </row>
    <row r="200" spans="3:16" hidden="1">
      <c r="C200" s="33" t="s">
        <v>219</v>
      </c>
      <c r="E200" s="74" t="s">
        <v>305</v>
      </c>
      <c r="J200" s="40"/>
      <c r="K200" s="33" t="s">
        <v>19</v>
      </c>
      <c r="L200" s="80">
        <f t="shared" si="31"/>
        <v>0</v>
      </c>
      <c r="M200" s="40">
        <f t="shared" si="29"/>
        <v>0</v>
      </c>
      <c r="N200" s="40">
        <f t="shared" si="30"/>
        <v>0</v>
      </c>
      <c r="O200" s="40">
        <f t="shared" si="27"/>
        <v>0</v>
      </c>
      <c r="P200" s="183" t="e">
        <f t="shared" si="28"/>
        <v>#DIV/0!</v>
      </c>
    </row>
    <row r="201" spans="3:16" hidden="1">
      <c r="C201" s="33" t="s">
        <v>219</v>
      </c>
      <c r="E201" s="74" t="s">
        <v>305</v>
      </c>
      <c r="J201" s="40"/>
      <c r="K201" s="33" t="s">
        <v>19</v>
      </c>
      <c r="L201" s="80">
        <f t="shared" si="31"/>
        <v>0</v>
      </c>
      <c r="M201" s="40">
        <f t="shared" si="29"/>
        <v>0</v>
      </c>
      <c r="N201" s="40">
        <f t="shared" si="30"/>
        <v>0</v>
      </c>
      <c r="O201" s="40">
        <f t="shared" si="27"/>
        <v>0</v>
      </c>
      <c r="P201" s="183" t="e">
        <f t="shared" si="28"/>
        <v>#DIV/0!</v>
      </c>
    </row>
    <row r="202" spans="3:16" hidden="1">
      <c r="C202" s="33" t="s">
        <v>219</v>
      </c>
      <c r="E202" s="74" t="s">
        <v>305</v>
      </c>
      <c r="J202" s="40"/>
      <c r="K202" s="33" t="s">
        <v>19</v>
      </c>
      <c r="L202" s="80">
        <f t="shared" si="31"/>
        <v>0</v>
      </c>
      <c r="M202" s="40">
        <f t="shared" si="29"/>
        <v>0</v>
      </c>
      <c r="N202" s="40">
        <f t="shared" si="30"/>
        <v>0</v>
      </c>
      <c r="O202" s="40">
        <f t="shared" si="27"/>
        <v>0</v>
      </c>
      <c r="P202" s="183" t="e">
        <f t="shared" si="28"/>
        <v>#DIV/0!</v>
      </c>
    </row>
    <row r="203" spans="3:16" hidden="1">
      <c r="C203" s="33" t="s">
        <v>219</v>
      </c>
      <c r="E203" s="74" t="s">
        <v>305</v>
      </c>
      <c r="J203" s="40"/>
      <c r="K203" s="33" t="s">
        <v>19</v>
      </c>
      <c r="L203" s="80">
        <f t="shared" si="31"/>
        <v>0</v>
      </c>
      <c r="M203" s="40">
        <f t="shared" si="29"/>
        <v>0</v>
      </c>
      <c r="N203" s="40">
        <f t="shared" si="30"/>
        <v>0</v>
      </c>
      <c r="O203" s="40">
        <f t="shared" si="27"/>
        <v>0</v>
      </c>
      <c r="P203" s="183" t="e">
        <f t="shared" si="28"/>
        <v>#DIV/0!</v>
      </c>
    </row>
    <row r="204" spans="3:16" hidden="1">
      <c r="C204" s="33" t="s">
        <v>219</v>
      </c>
      <c r="E204" s="74" t="s">
        <v>305</v>
      </c>
      <c r="J204" s="40"/>
      <c r="K204" s="33" t="s">
        <v>19</v>
      </c>
      <c r="L204" s="80">
        <f t="shared" si="31"/>
        <v>0</v>
      </c>
      <c r="M204" s="40">
        <f t="shared" si="29"/>
        <v>0</v>
      </c>
      <c r="N204" s="40">
        <f t="shared" si="30"/>
        <v>0</v>
      </c>
      <c r="O204" s="40">
        <f t="shared" si="27"/>
        <v>0</v>
      </c>
      <c r="P204" s="183" t="e">
        <f t="shared" si="28"/>
        <v>#DIV/0!</v>
      </c>
    </row>
    <row r="205" spans="3:16" hidden="1">
      <c r="C205" s="33" t="s">
        <v>219</v>
      </c>
      <c r="E205" s="74" t="s">
        <v>305</v>
      </c>
      <c r="J205" s="40"/>
      <c r="K205" s="33" t="s">
        <v>19</v>
      </c>
      <c r="L205" s="80">
        <f t="shared" si="31"/>
        <v>0</v>
      </c>
      <c r="M205" s="40">
        <f t="shared" si="29"/>
        <v>0</v>
      </c>
      <c r="N205" s="40">
        <f t="shared" si="30"/>
        <v>0</v>
      </c>
      <c r="O205" s="40">
        <f t="shared" si="27"/>
        <v>0</v>
      </c>
      <c r="P205" s="183" t="e">
        <f t="shared" si="28"/>
        <v>#DIV/0!</v>
      </c>
    </row>
    <row r="206" spans="3:16" hidden="1">
      <c r="C206" s="33" t="s">
        <v>219</v>
      </c>
      <c r="E206" s="74" t="s">
        <v>305</v>
      </c>
      <c r="J206" s="40"/>
      <c r="K206" s="33" t="s">
        <v>19</v>
      </c>
      <c r="L206" s="80">
        <f t="shared" si="31"/>
        <v>0</v>
      </c>
      <c r="M206" s="40">
        <f t="shared" si="29"/>
        <v>0</v>
      </c>
      <c r="N206" s="40">
        <f t="shared" si="30"/>
        <v>0</v>
      </c>
      <c r="O206" s="40">
        <f t="shared" si="27"/>
        <v>0</v>
      </c>
      <c r="P206" s="183" t="e">
        <f t="shared" si="28"/>
        <v>#DIV/0!</v>
      </c>
    </row>
    <row r="207" spans="3:16" hidden="1">
      <c r="C207" s="33" t="s">
        <v>219</v>
      </c>
      <c r="E207" s="74" t="s">
        <v>305</v>
      </c>
      <c r="J207" s="40"/>
      <c r="K207" s="33" t="s">
        <v>19</v>
      </c>
      <c r="L207" s="80">
        <f t="shared" si="31"/>
        <v>0</v>
      </c>
      <c r="M207" s="40">
        <f t="shared" si="29"/>
        <v>0</v>
      </c>
      <c r="N207" s="40">
        <f t="shared" si="30"/>
        <v>0</v>
      </c>
      <c r="O207" s="40">
        <f t="shared" si="27"/>
        <v>0</v>
      </c>
      <c r="P207" s="183" t="e">
        <f t="shared" si="28"/>
        <v>#DIV/0!</v>
      </c>
    </row>
    <row r="208" spans="3:16" hidden="1">
      <c r="C208" s="33" t="s">
        <v>219</v>
      </c>
      <c r="E208" s="74" t="s">
        <v>305</v>
      </c>
      <c r="J208" s="40"/>
      <c r="K208" s="33" t="s">
        <v>19</v>
      </c>
      <c r="L208" s="80">
        <f t="shared" si="31"/>
        <v>0</v>
      </c>
      <c r="M208" s="40">
        <f t="shared" si="29"/>
        <v>0</v>
      </c>
      <c r="N208" s="40">
        <f t="shared" si="30"/>
        <v>0</v>
      </c>
      <c r="O208" s="40">
        <f t="shared" si="27"/>
        <v>0</v>
      </c>
      <c r="P208" s="183" t="e">
        <f t="shared" si="28"/>
        <v>#DIV/0!</v>
      </c>
    </row>
    <row r="209" spans="3:16" hidden="1">
      <c r="C209" s="33" t="s">
        <v>219</v>
      </c>
      <c r="E209" s="74" t="s">
        <v>305</v>
      </c>
      <c r="J209" s="40"/>
      <c r="K209" s="33" t="s">
        <v>19</v>
      </c>
      <c r="L209" s="80">
        <f t="shared" si="31"/>
        <v>0</v>
      </c>
      <c r="M209" s="40">
        <f t="shared" si="29"/>
        <v>0</v>
      </c>
      <c r="N209" s="40">
        <f t="shared" si="30"/>
        <v>0</v>
      </c>
      <c r="O209" s="40">
        <f t="shared" si="27"/>
        <v>0</v>
      </c>
      <c r="P209" s="183" t="e">
        <f t="shared" si="28"/>
        <v>#DIV/0!</v>
      </c>
    </row>
    <row r="210" spans="3:16" hidden="1">
      <c r="C210" s="33" t="s">
        <v>219</v>
      </c>
      <c r="E210" s="74" t="s">
        <v>305</v>
      </c>
      <c r="J210" s="40"/>
      <c r="K210" s="33" t="s">
        <v>19</v>
      </c>
      <c r="L210" s="80">
        <f t="shared" si="31"/>
        <v>0</v>
      </c>
      <c r="M210" s="40">
        <f t="shared" si="29"/>
        <v>0</v>
      </c>
      <c r="N210" s="40">
        <f t="shared" si="30"/>
        <v>0</v>
      </c>
      <c r="O210" s="40">
        <f t="shared" si="27"/>
        <v>0</v>
      </c>
      <c r="P210" s="183" t="e">
        <f t="shared" si="28"/>
        <v>#DIV/0!</v>
      </c>
    </row>
    <row r="211" spans="3:16" hidden="1">
      <c r="C211" s="33" t="s">
        <v>219</v>
      </c>
      <c r="E211" s="74" t="s">
        <v>305</v>
      </c>
      <c r="J211" s="40"/>
      <c r="K211" s="33" t="s">
        <v>19</v>
      </c>
      <c r="L211" s="80">
        <f t="shared" si="31"/>
        <v>0</v>
      </c>
      <c r="M211" s="40">
        <f t="shared" si="29"/>
        <v>0</v>
      </c>
      <c r="N211" s="40">
        <f t="shared" si="30"/>
        <v>0</v>
      </c>
      <c r="O211" s="40">
        <f t="shared" si="27"/>
        <v>0</v>
      </c>
      <c r="P211" s="183" t="e">
        <f t="shared" si="28"/>
        <v>#DIV/0!</v>
      </c>
    </row>
    <row r="212" spans="3:16" hidden="1">
      <c r="C212" s="33" t="s">
        <v>219</v>
      </c>
      <c r="E212" s="74" t="s">
        <v>305</v>
      </c>
      <c r="J212" s="40"/>
      <c r="K212" s="33" t="s">
        <v>19</v>
      </c>
      <c r="L212" s="80">
        <f t="shared" si="31"/>
        <v>0</v>
      </c>
      <c r="M212" s="40">
        <f t="shared" si="29"/>
        <v>0</v>
      </c>
      <c r="N212" s="40">
        <f t="shared" si="30"/>
        <v>0</v>
      </c>
      <c r="O212" s="40">
        <f t="shared" si="27"/>
        <v>0</v>
      </c>
      <c r="P212" s="183" t="e">
        <f t="shared" si="28"/>
        <v>#DIV/0!</v>
      </c>
    </row>
    <row r="213" spans="3:16" hidden="1">
      <c r="C213" s="33" t="s">
        <v>219</v>
      </c>
      <c r="E213" s="74" t="s">
        <v>305</v>
      </c>
      <c r="J213" s="40"/>
      <c r="K213" s="33" t="s">
        <v>19</v>
      </c>
      <c r="L213" s="80">
        <f t="shared" si="31"/>
        <v>0</v>
      </c>
      <c r="M213" s="40">
        <f t="shared" si="29"/>
        <v>0</v>
      </c>
      <c r="N213" s="40">
        <f t="shared" si="30"/>
        <v>0</v>
      </c>
      <c r="O213" s="40">
        <f t="shared" si="27"/>
        <v>0</v>
      </c>
      <c r="P213" s="183" t="e">
        <f t="shared" si="28"/>
        <v>#DIV/0!</v>
      </c>
    </row>
    <row r="214" spans="3:16" hidden="1">
      <c r="C214" s="33" t="s">
        <v>219</v>
      </c>
      <c r="E214" s="74" t="s">
        <v>305</v>
      </c>
      <c r="J214" s="40"/>
      <c r="K214" s="33" t="s">
        <v>19</v>
      </c>
      <c r="L214" s="80">
        <f t="shared" si="31"/>
        <v>0</v>
      </c>
      <c r="M214" s="40">
        <f t="shared" si="29"/>
        <v>0</v>
      </c>
      <c r="N214" s="40">
        <f t="shared" si="30"/>
        <v>0</v>
      </c>
      <c r="O214" s="40">
        <f t="shared" si="27"/>
        <v>0</v>
      </c>
      <c r="P214" s="183" t="e">
        <f t="shared" si="28"/>
        <v>#DIV/0!</v>
      </c>
    </row>
    <row r="215" spans="3:16" hidden="1">
      <c r="C215" s="33" t="s">
        <v>219</v>
      </c>
      <c r="E215" s="74" t="s">
        <v>305</v>
      </c>
      <c r="J215" s="40"/>
      <c r="K215" s="33" t="s">
        <v>19</v>
      </c>
      <c r="L215" s="80">
        <f t="shared" si="31"/>
        <v>0</v>
      </c>
      <c r="M215" s="40">
        <f t="shared" si="29"/>
        <v>0</v>
      </c>
      <c r="N215" s="40">
        <f t="shared" si="30"/>
        <v>0</v>
      </c>
      <c r="O215" s="40">
        <f t="shared" si="27"/>
        <v>0</v>
      </c>
      <c r="P215" s="183" t="e">
        <f t="shared" si="28"/>
        <v>#DIV/0!</v>
      </c>
    </row>
    <row r="216" spans="3:16" hidden="1">
      <c r="C216" s="33" t="s">
        <v>219</v>
      </c>
      <c r="E216" s="74" t="s">
        <v>305</v>
      </c>
      <c r="J216" s="40"/>
      <c r="K216" s="33" t="s">
        <v>19</v>
      </c>
      <c r="L216" s="80">
        <f t="shared" si="31"/>
        <v>0</v>
      </c>
      <c r="M216" s="40">
        <f t="shared" si="29"/>
        <v>0</v>
      </c>
      <c r="N216" s="40">
        <f t="shared" si="30"/>
        <v>0</v>
      </c>
      <c r="O216" s="40">
        <f t="shared" si="27"/>
        <v>0</v>
      </c>
      <c r="P216" s="183" t="e">
        <f t="shared" si="28"/>
        <v>#DIV/0!</v>
      </c>
    </row>
    <row r="217" spans="3:16" hidden="1">
      <c r="C217" s="33" t="s">
        <v>219</v>
      </c>
      <c r="E217" s="74" t="s">
        <v>305</v>
      </c>
      <c r="J217" s="40"/>
      <c r="K217" s="33" t="s">
        <v>19</v>
      </c>
      <c r="L217" s="80">
        <f t="shared" si="31"/>
        <v>0</v>
      </c>
      <c r="M217" s="40">
        <f t="shared" si="29"/>
        <v>0</v>
      </c>
      <c r="N217" s="40">
        <f t="shared" si="30"/>
        <v>0</v>
      </c>
      <c r="O217" s="40">
        <f t="shared" si="27"/>
        <v>0</v>
      </c>
      <c r="P217" s="183" t="e">
        <f t="shared" si="28"/>
        <v>#DIV/0!</v>
      </c>
    </row>
    <row r="218" spans="3:16" hidden="1">
      <c r="C218" s="33" t="s">
        <v>219</v>
      </c>
      <c r="E218" s="74" t="s">
        <v>305</v>
      </c>
      <c r="J218" s="40"/>
      <c r="K218" s="33" t="s">
        <v>19</v>
      </c>
      <c r="L218" s="80">
        <f t="shared" si="31"/>
        <v>0</v>
      </c>
      <c r="M218" s="40">
        <f t="shared" si="29"/>
        <v>0</v>
      </c>
      <c r="N218" s="40">
        <f t="shared" si="30"/>
        <v>0</v>
      </c>
      <c r="O218" s="40">
        <f t="shared" si="27"/>
        <v>0</v>
      </c>
      <c r="P218" s="183" t="e">
        <f t="shared" si="28"/>
        <v>#DIV/0!</v>
      </c>
    </row>
    <row r="219" spans="3:16" hidden="1">
      <c r="C219" s="33" t="s">
        <v>219</v>
      </c>
      <c r="E219" s="74" t="s">
        <v>305</v>
      </c>
      <c r="J219" s="40"/>
      <c r="K219" s="33" t="s">
        <v>19</v>
      </c>
      <c r="L219" s="80">
        <f t="shared" si="31"/>
        <v>0</v>
      </c>
      <c r="M219" s="40">
        <f t="shared" si="29"/>
        <v>0</v>
      </c>
      <c r="N219" s="40">
        <f t="shared" si="30"/>
        <v>0</v>
      </c>
      <c r="O219" s="40">
        <f t="shared" si="27"/>
        <v>0</v>
      </c>
      <c r="P219" s="183" t="e">
        <f t="shared" si="28"/>
        <v>#DIV/0!</v>
      </c>
    </row>
    <row r="220" spans="3:16" hidden="1">
      <c r="C220" s="33" t="s">
        <v>219</v>
      </c>
      <c r="E220" s="74" t="s">
        <v>305</v>
      </c>
      <c r="J220" s="40"/>
      <c r="K220" s="33" t="s">
        <v>19</v>
      </c>
      <c r="L220" s="80">
        <f t="shared" si="31"/>
        <v>0</v>
      </c>
      <c r="M220" s="40">
        <f t="shared" si="29"/>
        <v>0</v>
      </c>
      <c r="N220" s="40">
        <f t="shared" si="30"/>
        <v>0</v>
      </c>
      <c r="O220" s="40">
        <f t="shared" si="27"/>
        <v>0</v>
      </c>
      <c r="P220" s="183" t="e">
        <f t="shared" si="28"/>
        <v>#DIV/0!</v>
      </c>
    </row>
    <row r="221" spans="3:16" hidden="1">
      <c r="C221" s="33" t="s">
        <v>219</v>
      </c>
      <c r="E221" s="74" t="s">
        <v>305</v>
      </c>
      <c r="J221" s="40"/>
      <c r="K221" s="33" t="s">
        <v>19</v>
      </c>
      <c r="L221" s="80">
        <f t="shared" si="31"/>
        <v>0</v>
      </c>
      <c r="M221" s="40">
        <f t="shared" si="29"/>
        <v>0</v>
      </c>
      <c r="N221" s="40">
        <f t="shared" si="30"/>
        <v>0</v>
      </c>
      <c r="O221" s="40">
        <f t="shared" si="27"/>
        <v>0</v>
      </c>
      <c r="P221" s="183" t="e">
        <f t="shared" si="28"/>
        <v>#DIV/0!</v>
      </c>
    </row>
    <row r="222" spans="3:16" hidden="1">
      <c r="C222" s="33" t="s">
        <v>219</v>
      </c>
      <c r="E222" s="74" t="s">
        <v>305</v>
      </c>
      <c r="J222" s="40"/>
      <c r="K222" s="33" t="s">
        <v>19</v>
      </c>
      <c r="L222" s="80">
        <f t="shared" si="31"/>
        <v>0</v>
      </c>
      <c r="M222" s="40">
        <f t="shared" si="29"/>
        <v>0</v>
      </c>
      <c r="N222" s="40">
        <f t="shared" si="30"/>
        <v>0</v>
      </c>
      <c r="O222" s="40">
        <f t="shared" si="27"/>
        <v>0</v>
      </c>
      <c r="P222" s="183" t="e">
        <f t="shared" si="28"/>
        <v>#DIV/0!</v>
      </c>
    </row>
    <row r="223" spans="3:16" hidden="1">
      <c r="C223" s="33" t="s">
        <v>219</v>
      </c>
      <c r="E223" s="74" t="s">
        <v>305</v>
      </c>
      <c r="J223" s="40"/>
      <c r="K223" s="33" t="s">
        <v>19</v>
      </c>
      <c r="L223" s="80">
        <f t="shared" si="31"/>
        <v>0</v>
      </c>
      <c r="M223" s="40">
        <f t="shared" si="29"/>
        <v>0</v>
      </c>
      <c r="N223" s="40">
        <f t="shared" si="30"/>
        <v>0</v>
      </c>
      <c r="O223" s="40">
        <f t="shared" si="27"/>
        <v>0</v>
      </c>
      <c r="P223" s="183" t="e">
        <f t="shared" si="28"/>
        <v>#DIV/0!</v>
      </c>
    </row>
    <row r="224" spans="3:16" hidden="1">
      <c r="C224" s="33" t="s">
        <v>219</v>
      </c>
      <c r="E224" s="74" t="s">
        <v>305</v>
      </c>
      <c r="J224" s="40"/>
      <c r="K224" s="33" t="s">
        <v>19</v>
      </c>
      <c r="L224" s="80">
        <f t="shared" si="31"/>
        <v>0</v>
      </c>
      <c r="M224" s="40">
        <f t="shared" si="29"/>
        <v>0</v>
      </c>
      <c r="N224" s="40">
        <f t="shared" si="30"/>
        <v>0</v>
      </c>
      <c r="O224" s="40">
        <f t="shared" si="27"/>
        <v>0</v>
      </c>
      <c r="P224" s="183" t="e">
        <f t="shared" si="28"/>
        <v>#DIV/0!</v>
      </c>
    </row>
    <row r="225" spans="1:16" hidden="1">
      <c r="C225" s="33" t="s">
        <v>219</v>
      </c>
      <c r="E225" s="74" t="s">
        <v>305</v>
      </c>
      <c r="J225" s="40"/>
      <c r="K225" s="33" t="s">
        <v>19</v>
      </c>
      <c r="L225" s="80">
        <f t="shared" si="31"/>
        <v>0</v>
      </c>
      <c r="M225" s="40">
        <f t="shared" si="29"/>
        <v>0</v>
      </c>
      <c r="N225" s="40">
        <f t="shared" si="30"/>
        <v>0</v>
      </c>
      <c r="O225" s="40">
        <f t="shared" si="27"/>
        <v>0</v>
      </c>
      <c r="P225" s="183" t="e">
        <f t="shared" si="28"/>
        <v>#DIV/0!</v>
      </c>
    </row>
    <row r="226" spans="1:16" hidden="1">
      <c r="C226" s="33" t="s">
        <v>219</v>
      </c>
      <c r="E226" s="74" t="s">
        <v>305</v>
      </c>
      <c r="J226" s="40"/>
      <c r="K226" s="33" t="s">
        <v>19</v>
      </c>
      <c r="L226" s="80">
        <f t="shared" si="31"/>
        <v>0</v>
      </c>
      <c r="M226" s="40">
        <f t="shared" si="29"/>
        <v>0</v>
      </c>
      <c r="N226" s="40">
        <f t="shared" si="30"/>
        <v>0</v>
      </c>
      <c r="O226" s="40">
        <f t="shared" si="27"/>
        <v>0</v>
      </c>
      <c r="P226" s="183" t="e">
        <f t="shared" si="28"/>
        <v>#DIV/0!</v>
      </c>
    </row>
    <row r="227" spans="1:16" hidden="1">
      <c r="E227" s="74"/>
      <c r="J227" s="40"/>
      <c r="K227" s="33" t="s">
        <v>19</v>
      </c>
      <c r="L227" s="80">
        <f t="shared" si="31"/>
        <v>0</v>
      </c>
      <c r="M227" s="40">
        <f t="shared" si="29"/>
        <v>0</v>
      </c>
      <c r="N227" s="40">
        <f t="shared" si="30"/>
        <v>0</v>
      </c>
      <c r="O227" s="40">
        <f t="shared" si="27"/>
        <v>0</v>
      </c>
      <c r="P227" s="183" t="e">
        <f t="shared" si="28"/>
        <v>#DIV/0!</v>
      </c>
    </row>
    <row r="228" spans="1:16">
      <c r="A228" s="33" t="s">
        <v>230</v>
      </c>
      <c r="C228" s="33" t="s">
        <v>220</v>
      </c>
      <c r="D228" s="33" t="s">
        <v>317</v>
      </c>
      <c r="E228" s="33" t="s">
        <v>350</v>
      </c>
      <c r="J228" s="40"/>
      <c r="K228" s="33" t="s">
        <v>19</v>
      </c>
      <c r="L228" s="80">
        <f t="shared" si="31"/>
        <v>0</v>
      </c>
      <c r="M228" s="40"/>
      <c r="N228" s="40"/>
      <c r="O228" s="40"/>
    </row>
    <row r="229" spans="1:16" hidden="1">
      <c r="C229" s="33" t="s">
        <v>220</v>
      </c>
      <c r="D229" s="33" t="s">
        <v>357</v>
      </c>
      <c r="E229" s="33" t="s">
        <v>324</v>
      </c>
      <c r="J229" s="40"/>
      <c r="K229" s="33" t="s">
        <v>19</v>
      </c>
      <c r="L229" s="80">
        <f t="shared" si="31"/>
        <v>0</v>
      </c>
      <c r="M229" s="40">
        <f t="shared" si="29"/>
        <v>0</v>
      </c>
      <c r="N229" s="40">
        <f t="shared" si="30"/>
        <v>0</v>
      </c>
      <c r="O229" s="40">
        <f t="shared" si="27"/>
        <v>0</v>
      </c>
      <c r="P229" s="183" t="e">
        <f t="shared" ref="P229:P242" si="32">+O229/$O$7</f>
        <v>#DIV/0!</v>
      </c>
    </row>
    <row r="230" spans="1:16" hidden="1">
      <c r="C230" s="33" t="s">
        <v>220</v>
      </c>
      <c r="D230" s="33" t="s">
        <v>358</v>
      </c>
      <c r="E230" s="33" t="s">
        <v>323</v>
      </c>
      <c r="J230" s="40"/>
      <c r="K230" s="33" t="s">
        <v>19</v>
      </c>
      <c r="L230" s="80">
        <f t="shared" ref="L230:L310" si="33">+F230</f>
        <v>0</v>
      </c>
      <c r="M230" s="40">
        <f t="shared" si="29"/>
        <v>0</v>
      </c>
      <c r="N230" s="40">
        <f t="shared" si="30"/>
        <v>0</v>
      </c>
      <c r="O230" s="40">
        <f t="shared" si="27"/>
        <v>0</v>
      </c>
      <c r="P230" s="183" t="e">
        <f t="shared" si="32"/>
        <v>#DIV/0!</v>
      </c>
    </row>
    <row r="231" spans="1:16" hidden="1">
      <c r="C231" s="33" t="s">
        <v>220</v>
      </c>
      <c r="D231" s="33" t="s">
        <v>359</v>
      </c>
      <c r="E231" s="33" t="s">
        <v>325</v>
      </c>
      <c r="J231" s="40"/>
      <c r="K231" s="33" t="s">
        <v>19</v>
      </c>
      <c r="L231" s="80">
        <f t="shared" si="33"/>
        <v>0</v>
      </c>
      <c r="M231" s="40">
        <f t="shared" si="29"/>
        <v>0</v>
      </c>
      <c r="N231" s="40">
        <f t="shared" si="30"/>
        <v>0</v>
      </c>
      <c r="O231" s="40">
        <f t="shared" si="27"/>
        <v>0</v>
      </c>
      <c r="P231" s="183" t="e">
        <f t="shared" si="32"/>
        <v>#DIV/0!</v>
      </c>
    </row>
    <row r="232" spans="1:16" hidden="1">
      <c r="C232" s="33" t="s">
        <v>220</v>
      </c>
      <c r="D232" s="33" t="s">
        <v>360</v>
      </c>
      <c r="E232" s="33" t="s">
        <v>326</v>
      </c>
      <c r="J232" s="40"/>
      <c r="K232" s="33" t="s">
        <v>19</v>
      </c>
      <c r="L232" s="80">
        <f t="shared" si="33"/>
        <v>0</v>
      </c>
      <c r="M232" s="40">
        <f t="shared" si="29"/>
        <v>0</v>
      </c>
      <c r="N232" s="40">
        <f t="shared" si="30"/>
        <v>0</v>
      </c>
      <c r="O232" s="40">
        <f t="shared" si="27"/>
        <v>0</v>
      </c>
      <c r="P232" s="183" t="e">
        <f t="shared" si="32"/>
        <v>#DIV/0!</v>
      </c>
    </row>
    <row r="233" spans="1:16" hidden="1">
      <c r="C233" s="33" t="s">
        <v>220</v>
      </c>
      <c r="D233" s="33" t="s">
        <v>361</v>
      </c>
      <c r="E233" s="33" t="s">
        <v>327</v>
      </c>
      <c r="J233" s="40"/>
      <c r="K233" s="33" t="s">
        <v>19</v>
      </c>
      <c r="L233" s="80">
        <f t="shared" si="33"/>
        <v>0</v>
      </c>
      <c r="M233" s="40">
        <f t="shared" si="29"/>
        <v>0</v>
      </c>
      <c r="N233" s="40">
        <f t="shared" si="30"/>
        <v>0</v>
      </c>
      <c r="O233" s="40">
        <f t="shared" si="27"/>
        <v>0</v>
      </c>
      <c r="P233" s="183" t="e">
        <f t="shared" si="32"/>
        <v>#DIV/0!</v>
      </c>
    </row>
    <row r="234" spans="1:16" hidden="1">
      <c r="C234" s="33" t="s">
        <v>220</v>
      </c>
      <c r="E234" s="33" t="s">
        <v>305</v>
      </c>
      <c r="J234" s="40"/>
      <c r="K234" s="33" t="s">
        <v>19</v>
      </c>
      <c r="L234" s="80">
        <f t="shared" si="33"/>
        <v>0</v>
      </c>
      <c r="M234" s="40">
        <f t="shared" ref="M234:M242" si="34">+F234</f>
        <v>0</v>
      </c>
      <c r="N234" s="40">
        <f t="shared" ref="N234:N242" si="35">+O234-M234</f>
        <v>0</v>
      </c>
      <c r="O234" s="40">
        <f t="shared" ref="O234:O242" si="36">+H234</f>
        <v>0</v>
      </c>
      <c r="P234" s="183" t="e">
        <f t="shared" si="32"/>
        <v>#DIV/0!</v>
      </c>
    </row>
    <row r="235" spans="1:16" hidden="1">
      <c r="C235" s="33" t="s">
        <v>220</v>
      </c>
      <c r="E235" s="33" t="s">
        <v>305</v>
      </c>
      <c r="J235" s="40"/>
      <c r="K235" s="33" t="s">
        <v>19</v>
      </c>
      <c r="L235" s="80">
        <f t="shared" si="33"/>
        <v>0</v>
      </c>
      <c r="M235" s="40">
        <f t="shared" si="34"/>
        <v>0</v>
      </c>
      <c r="N235" s="40">
        <f t="shared" si="35"/>
        <v>0</v>
      </c>
      <c r="O235" s="40">
        <f t="shared" si="36"/>
        <v>0</v>
      </c>
      <c r="P235" s="183" t="e">
        <f t="shared" si="32"/>
        <v>#DIV/0!</v>
      </c>
    </row>
    <row r="236" spans="1:16" hidden="1">
      <c r="C236" s="33" t="s">
        <v>220</v>
      </c>
      <c r="E236" s="33" t="s">
        <v>305</v>
      </c>
      <c r="J236" s="40"/>
      <c r="K236" s="33" t="s">
        <v>19</v>
      </c>
      <c r="L236" s="80">
        <f t="shared" si="33"/>
        <v>0</v>
      </c>
      <c r="M236" s="40">
        <f t="shared" si="34"/>
        <v>0</v>
      </c>
      <c r="N236" s="40">
        <f t="shared" si="35"/>
        <v>0</v>
      </c>
      <c r="O236" s="40">
        <f t="shared" si="36"/>
        <v>0</v>
      </c>
      <c r="P236" s="183" t="e">
        <f t="shared" si="32"/>
        <v>#DIV/0!</v>
      </c>
    </row>
    <row r="237" spans="1:16" hidden="1">
      <c r="C237" s="33" t="s">
        <v>220</v>
      </c>
      <c r="E237" s="33" t="s">
        <v>305</v>
      </c>
      <c r="J237" s="40"/>
      <c r="K237" s="33" t="s">
        <v>19</v>
      </c>
      <c r="L237" s="80">
        <f t="shared" si="33"/>
        <v>0</v>
      </c>
      <c r="M237" s="40">
        <f t="shared" si="34"/>
        <v>0</v>
      </c>
      <c r="N237" s="40">
        <f t="shared" si="35"/>
        <v>0</v>
      </c>
      <c r="O237" s="40">
        <f t="shared" si="36"/>
        <v>0</v>
      </c>
      <c r="P237" s="183" t="e">
        <f t="shared" si="32"/>
        <v>#DIV/0!</v>
      </c>
    </row>
    <row r="238" spans="1:16" hidden="1">
      <c r="C238" s="33" t="s">
        <v>220</v>
      </c>
      <c r="E238" s="33" t="s">
        <v>305</v>
      </c>
      <c r="J238" s="40"/>
      <c r="K238" s="33" t="s">
        <v>19</v>
      </c>
      <c r="L238" s="80">
        <f t="shared" si="33"/>
        <v>0</v>
      </c>
      <c r="M238" s="40">
        <f t="shared" si="34"/>
        <v>0</v>
      </c>
      <c r="N238" s="40">
        <f t="shared" si="35"/>
        <v>0</v>
      </c>
      <c r="O238" s="40">
        <f t="shared" si="36"/>
        <v>0</v>
      </c>
      <c r="P238" s="183" t="e">
        <f t="shared" si="32"/>
        <v>#DIV/0!</v>
      </c>
    </row>
    <row r="239" spans="1:16" hidden="1">
      <c r="C239" s="33" t="s">
        <v>220</v>
      </c>
      <c r="E239" s="33" t="s">
        <v>305</v>
      </c>
      <c r="J239" s="40"/>
      <c r="K239" s="33" t="s">
        <v>19</v>
      </c>
      <c r="L239" s="80">
        <f t="shared" si="33"/>
        <v>0</v>
      </c>
      <c r="M239" s="40">
        <f t="shared" si="34"/>
        <v>0</v>
      </c>
      <c r="N239" s="40">
        <f t="shared" si="35"/>
        <v>0</v>
      </c>
      <c r="O239" s="40">
        <f t="shared" si="36"/>
        <v>0</v>
      </c>
      <c r="P239" s="183" t="e">
        <f t="shared" si="32"/>
        <v>#DIV/0!</v>
      </c>
    </row>
    <row r="240" spans="1:16" hidden="1">
      <c r="C240" s="33" t="s">
        <v>220</v>
      </c>
      <c r="E240" s="33" t="s">
        <v>305</v>
      </c>
      <c r="J240" s="40"/>
      <c r="K240" s="33" t="s">
        <v>19</v>
      </c>
      <c r="L240" s="80">
        <f t="shared" si="33"/>
        <v>0</v>
      </c>
      <c r="M240" s="40">
        <f t="shared" si="34"/>
        <v>0</v>
      </c>
      <c r="N240" s="40">
        <f t="shared" si="35"/>
        <v>0</v>
      </c>
      <c r="O240" s="40">
        <f t="shared" si="36"/>
        <v>0</v>
      </c>
      <c r="P240" s="183" t="e">
        <f t="shared" si="32"/>
        <v>#DIV/0!</v>
      </c>
    </row>
    <row r="241" spans="3:16" hidden="1">
      <c r="C241" s="33" t="s">
        <v>220</v>
      </c>
      <c r="E241" s="33" t="s">
        <v>305</v>
      </c>
      <c r="J241" s="40"/>
      <c r="K241" s="33" t="s">
        <v>19</v>
      </c>
      <c r="L241" s="80">
        <f t="shared" si="33"/>
        <v>0</v>
      </c>
      <c r="M241" s="40">
        <f t="shared" si="34"/>
        <v>0</v>
      </c>
      <c r="N241" s="40">
        <f t="shared" si="35"/>
        <v>0</v>
      </c>
      <c r="O241" s="40">
        <f t="shared" si="36"/>
        <v>0</v>
      </c>
      <c r="P241" s="183" t="e">
        <f t="shared" si="32"/>
        <v>#DIV/0!</v>
      </c>
    </row>
    <row r="242" spans="3:16" hidden="1">
      <c r="C242" s="33" t="s">
        <v>220</v>
      </c>
      <c r="E242" s="33" t="s">
        <v>305</v>
      </c>
      <c r="J242" s="40"/>
      <c r="K242" s="33" t="s">
        <v>19</v>
      </c>
      <c r="L242" s="80">
        <f t="shared" si="33"/>
        <v>0</v>
      </c>
      <c r="M242" s="40">
        <f t="shared" si="34"/>
        <v>0</v>
      </c>
      <c r="N242" s="40">
        <f t="shared" si="35"/>
        <v>0</v>
      </c>
      <c r="O242" s="40">
        <f t="shared" si="36"/>
        <v>0</v>
      </c>
      <c r="P242" s="183" t="e">
        <f t="shared" si="32"/>
        <v>#DIV/0!</v>
      </c>
    </row>
    <row r="243" spans="3:16" hidden="1">
      <c r="J243" s="40"/>
      <c r="L243" s="80">
        <f t="shared" si="33"/>
        <v>0</v>
      </c>
      <c r="M243" s="40"/>
      <c r="N243" s="40"/>
      <c r="O243" s="40"/>
    </row>
    <row r="244" spans="3:16">
      <c r="J244" s="40"/>
      <c r="L244" s="80">
        <f t="shared" si="33"/>
        <v>0</v>
      </c>
      <c r="M244" s="41">
        <f>SUM(M112:M243)</f>
        <v>0</v>
      </c>
      <c r="N244" s="41">
        <f t="shared" ref="N244:O244" si="37">SUM(N112:N243)</f>
        <v>0</v>
      </c>
      <c r="O244" s="41">
        <f t="shared" si="37"/>
        <v>0</v>
      </c>
      <c r="P244" s="184" t="e">
        <f>+O244/$O$7</f>
        <v>#DIV/0!</v>
      </c>
    </row>
    <row r="245" spans="3:16" ht="21.75" customHeight="1">
      <c r="E245" s="42" t="s">
        <v>237</v>
      </c>
      <c r="J245" s="40"/>
      <c r="L245" s="80">
        <f t="shared" si="33"/>
        <v>0</v>
      </c>
      <c r="M245" s="41">
        <f>+M110-M244</f>
        <v>0</v>
      </c>
      <c r="N245" s="41">
        <f>+N110-N244</f>
        <v>0</v>
      </c>
      <c r="O245" s="41">
        <f>+O110-O244</f>
        <v>0</v>
      </c>
      <c r="P245" s="184" t="e">
        <f>+O245/$O$7</f>
        <v>#DIV/0!</v>
      </c>
    </row>
    <row r="246" spans="3:16" ht="21.75" customHeight="1">
      <c r="E246" s="42" t="s">
        <v>238</v>
      </c>
      <c r="J246" s="40"/>
      <c r="L246" s="80">
        <f t="shared" si="33"/>
        <v>0</v>
      </c>
      <c r="M246" s="43"/>
      <c r="N246" s="43"/>
      <c r="O246" s="43"/>
    </row>
    <row r="247" spans="3:16" hidden="1">
      <c r="C247" s="33" t="s">
        <v>221</v>
      </c>
      <c r="E247" s="33" t="s">
        <v>241</v>
      </c>
      <c r="J247" s="40"/>
      <c r="L247" s="80">
        <f t="shared" si="33"/>
        <v>0</v>
      </c>
      <c r="M247" s="40">
        <f t="shared" ref="M247:M298" si="38">+F247*-1</f>
        <v>0</v>
      </c>
      <c r="N247" s="40">
        <f>+O247-M247</f>
        <v>0</v>
      </c>
      <c r="O247" s="40">
        <f t="shared" ref="O247:O298" si="39">+H247*-1</f>
        <v>0</v>
      </c>
      <c r="P247" s="183" t="e">
        <f t="shared" ref="P247:P304" si="40">+O247/$O$7</f>
        <v>#DIV/0!</v>
      </c>
    </row>
    <row r="248" spans="3:16" hidden="1">
      <c r="C248" s="33" t="s">
        <v>221</v>
      </c>
      <c r="E248" s="33" t="s">
        <v>241</v>
      </c>
      <c r="J248" s="40"/>
      <c r="K248" s="33" t="s">
        <v>19</v>
      </c>
      <c r="L248" s="80">
        <f t="shared" ref="L248:L252" si="41">+F248</f>
        <v>0</v>
      </c>
      <c r="M248" s="40">
        <f t="shared" ref="M248:M252" si="42">+F248*-1</f>
        <v>0</v>
      </c>
      <c r="N248" s="40">
        <f t="shared" ref="N248:N252" si="43">+O248-M248</f>
        <v>0</v>
      </c>
      <c r="O248" s="40">
        <f t="shared" ref="O248:O252" si="44">+H248*-1</f>
        <v>0</v>
      </c>
      <c r="P248" s="183" t="e">
        <f t="shared" si="40"/>
        <v>#DIV/0!</v>
      </c>
    </row>
    <row r="249" spans="3:16" hidden="1">
      <c r="C249" s="33" t="s">
        <v>221</v>
      </c>
      <c r="E249" s="33" t="s">
        <v>241</v>
      </c>
      <c r="J249" s="40"/>
      <c r="K249" s="33" t="s">
        <v>19</v>
      </c>
      <c r="L249" s="80">
        <f t="shared" si="41"/>
        <v>0</v>
      </c>
      <c r="M249" s="40">
        <f t="shared" si="42"/>
        <v>0</v>
      </c>
      <c r="N249" s="40">
        <f t="shared" si="43"/>
        <v>0</v>
      </c>
      <c r="O249" s="40">
        <f t="shared" si="44"/>
        <v>0</v>
      </c>
      <c r="P249" s="183" t="e">
        <f t="shared" si="40"/>
        <v>#DIV/0!</v>
      </c>
    </row>
    <row r="250" spans="3:16" hidden="1">
      <c r="C250" s="33" t="s">
        <v>221</v>
      </c>
      <c r="E250" s="33" t="s">
        <v>241</v>
      </c>
      <c r="J250" s="40"/>
      <c r="K250" s="33" t="s">
        <v>19</v>
      </c>
      <c r="L250" s="80">
        <f t="shared" si="41"/>
        <v>0</v>
      </c>
      <c r="M250" s="40">
        <f t="shared" si="42"/>
        <v>0</v>
      </c>
      <c r="N250" s="40">
        <f t="shared" si="43"/>
        <v>0</v>
      </c>
      <c r="O250" s="40">
        <f t="shared" si="44"/>
        <v>0</v>
      </c>
      <c r="P250" s="183" t="e">
        <f t="shared" si="40"/>
        <v>#DIV/0!</v>
      </c>
    </row>
    <row r="251" spans="3:16" hidden="1">
      <c r="C251" s="33" t="s">
        <v>221</v>
      </c>
      <c r="E251" s="33" t="s">
        <v>241</v>
      </c>
      <c r="J251" s="40"/>
      <c r="K251" s="33" t="s">
        <v>19</v>
      </c>
      <c r="L251" s="80">
        <f t="shared" si="41"/>
        <v>0</v>
      </c>
      <c r="M251" s="40">
        <f t="shared" si="42"/>
        <v>0</v>
      </c>
      <c r="N251" s="40">
        <f t="shared" si="43"/>
        <v>0</v>
      </c>
      <c r="O251" s="40">
        <f t="shared" si="44"/>
        <v>0</v>
      </c>
      <c r="P251" s="183" t="e">
        <f t="shared" si="40"/>
        <v>#DIV/0!</v>
      </c>
    </row>
    <row r="252" spans="3:16" hidden="1">
      <c r="C252" s="33" t="s">
        <v>221</v>
      </c>
      <c r="E252" s="33" t="s">
        <v>241</v>
      </c>
      <c r="J252" s="40"/>
      <c r="K252" s="33" t="s">
        <v>19</v>
      </c>
      <c r="L252" s="80">
        <f t="shared" si="41"/>
        <v>0</v>
      </c>
      <c r="M252" s="40">
        <f t="shared" si="42"/>
        <v>0</v>
      </c>
      <c r="N252" s="40">
        <f t="shared" si="43"/>
        <v>0</v>
      </c>
      <c r="O252" s="40">
        <f t="shared" si="44"/>
        <v>0</v>
      </c>
      <c r="P252" s="183" t="e">
        <f t="shared" si="40"/>
        <v>#DIV/0!</v>
      </c>
    </row>
    <row r="253" spans="3:16" hidden="1">
      <c r="C253" s="33" t="s">
        <v>222</v>
      </c>
      <c r="E253" s="33" t="s">
        <v>240</v>
      </c>
      <c r="J253" s="40"/>
      <c r="K253" s="33" t="s">
        <v>19</v>
      </c>
      <c r="L253" s="80">
        <f t="shared" si="33"/>
        <v>0</v>
      </c>
      <c r="M253" s="40">
        <f t="shared" si="38"/>
        <v>0</v>
      </c>
      <c r="N253" s="40">
        <f t="shared" ref="N253:N298" si="45">+O253-M253</f>
        <v>0</v>
      </c>
      <c r="O253" s="40">
        <f t="shared" si="39"/>
        <v>0</v>
      </c>
      <c r="P253" s="183" t="e">
        <f t="shared" si="40"/>
        <v>#DIV/0!</v>
      </c>
    </row>
    <row r="254" spans="3:16" hidden="1">
      <c r="C254" s="33" t="s">
        <v>222</v>
      </c>
      <c r="E254" s="33" t="s">
        <v>240</v>
      </c>
      <c r="J254" s="40"/>
      <c r="K254" s="33" t="s">
        <v>19</v>
      </c>
      <c r="L254" s="80">
        <f t="shared" ref="L254:L258" si="46">+F254</f>
        <v>0</v>
      </c>
      <c r="M254" s="40">
        <f t="shared" ref="M254:M258" si="47">+F254*-1</f>
        <v>0</v>
      </c>
      <c r="N254" s="40">
        <f t="shared" ref="N254:N258" si="48">+O254-M254</f>
        <v>0</v>
      </c>
      <c r="O254" s="40">
        <f t="shared" ref="O254:O258" si="49">+H254*-1</f>
        <v>0</v>
      </c>
      <c r="P254" s="183" t="e">
        <f t="shared" si="40"/>
        <v>#DIV/0!</v>
      </c>
    </row>
    <row r="255" spans="3:16" hidden="1">
      <c r="C255" s="33" t="s">
        <v>222</v>
      </c>
      <c r="E255" s="33" t="s">
        <v>240</v>
      </c>
      <c r="J255" s="40"/>
      <c r="K255" s="33" t="s">
        <v>19</v>
      </c>
      <c r="L255" s="80">
        <f t="shared" si="46"/>
        <v>0</v>
      </c>
      <c r="M255" s="40">
        <f t="shared" si="47"/>
        <v>0</v>
      </c>
      <c r="N255" s="40">
        <f t="shared" si="48"/>
        <v>0</v>
      </c>
      <c r="O255" s="40">
        <f t="shared" si="49"/>
        <v>0</v>
      </c>
      <c r="P255" s="183" t="e">
        <f t="shared" si="40"/>
        <v>#DIV/0!</v>
      </c>
    </row>
    <row r="256" spans="3:16" hidden="1">
      <c r="C256" s="33" t="s">
        <v>222</v>
      </c>
      <c r="E256" s="33" t="s">
        <v>240</v>
      </c>
      <c r="J256" s="40"/>
      <c r="K256" s="33" t="s">
        <v>19</v>
      </c>
      <c r="L256" s="80">
        <f t="shared" si="46"/>
        <v>0</v>
      </c>
      <c r="M256" s="40">
        <f t="shared" si="47"/>
        <v>0</v>
      </c>
      <c r="N256" s="40">
        <f t="shared" si="48"/>
        <v>0</v>
      </c>
      <c r="O256" s="40">
        <f t="shared" si="49"/>
        <v>0</v>
      </c>
      <c r="P256" s="183" t="e">
        <f t="shared" si="40"/>
        <v>#DIV/0!</v>
      </c>
    </row>
    <row r="257" spans="3:16" hidden="1">
      <c r="C257" s="33" t="s">
        <v>222</v>
      </c>
      <c r="E257" s="33" t="s">
        <v>240</v>
      </c>
      <c r="J257" s="40"/>
      <c r="K257" s="33" t="s">
        <v>19</v>
      </c>
      <c r="L257" s="80">
        <f t="shared" si="46"/>
        <v>0</v>
      </c>
      <c r="M257" s="40">
        <f t="shared" si="47"/>
        <v>0</v>
      </c>
      <c r="N257" s="40">
        <f t="shared" si="48"/>
        <v>0</v>
      </c>
      <c r="O257" s="40">
        <f t="shared" si="49"/>
        <v>0</v>
      </c>
      <c r="P257" s="183" t="e">
        <f t="shared" si="40"/>
        <v>#DIV/0!</v>
      </c>
    </row>
    <row r="258" spans="3:16" hidden="1">
      <c r="C258" s="33" t="s">
        <v>222</v>
      </c>
      <c r="E258" s="33" t="s">
        <v>240</v>
      </c>
      <c r="J258" s="40"/>
      <c r="K258" s="33" t="s">
        <v>19</v>
      </c>
      <c r="L258" s="80">
        <f t="shared" si="46"/>
        <v>0</v>
      </c>
      <c r="M258" s="40">
        <f t="shared" si="47"/>
        <v>0</v>
      </c>
      <c r="N258" s="40">
        <f t="shared" si="48"/>
        <v>0</v>
      </c>
      <c r="O258" s="40">
        <f t="shared" si="49"/>
        <v>0</v>
      </c>
      <c r="P258" s="183" t="e">
        <f t="shared" si="40"/>
        <v>#DIV/0!</v>
      </c>
    </row>
    <row r="259" spans="3:16" hidden="1">
      <c r="C259" s="33" t="s">
        <v>229</v>
      </c>
      <c r="E259" s="33" t="s">
        <v>244</v>
      </c>
      <c r="J259" s="40"/>
      <c r="K259" s="33" t="s">
        <v>19</v>
      </c>
      <c r="L259" s="80">
        <f t="shared" si="33"/>
        <v>0</v>
      </c>
      <c r="M259" s="40">
        <f t="shared" si="38"/>
        <v>0</v>
      </c>
      <c r="N259" s="40">
        <f t="shared" si="45"/>
        <v>0</v>
      </c>
      <c r="O259" s="40">
        <f t="shared" si="39"/>
        <v>0</v>
      </c>
      <c r="P259" s="183" t="e">
        <f t="shared" si="40"/>
        <v>#DIV/0!</v>
      </c>
    </row>
    <row r="260" spans="3:16" hidden="1">
      <c r="C260" s="33" t="s">
        <v>229</v>
      </c>
      <c r="E260" s="33" t="s">
        <v>244</v>
      </c>
      <c r="J260" s="40"/>
      <c r="K260" s="33" t="s">
        <v>19</v>
      </c>
      <c r="L260" s="80">
        <f t="shared" ref="L260:L266" si="50">+F260</f>
        <v>0</v>
      </c>
      <c r="M260" s="40">
        <f t="shared" ref="M260:M266" si="51">+F260*-1</f>
        <v>0</v>
      </c>
      <c r="N260" s="40">
        <f t="shared" ref="N260:N266" si="52">+O260-M260</f>
        <v>0</v>
      </c>
      <c r="O260" s="40">
        <f t="shared" ref="O260:O266" si="53">+H260*-1</f>
        <v>0</v>
      </c>
      <c r="P260" s="183" t="e">
        <f t="shared" si="40"/>
        <v>#DIV/0!</v>
      </c>
    </row>
    <row r="261" spans="3:16" hidden="1">
      <c r="C261" s="33" t="s">
        <v>229</v>
      </c>
      <c r="E261" s="33" t="s">
        <v>244</v>
      </c>
      <c r="J261" s="40"/>
      <c r="K261" s="33" t="s">
        <v>19</v>
      </c>
      <c r="L261" s="80">
        <f t="shared" si="50"/>
        <v>0</v>
      </c>
      <c r="M261" s="40">
        <f t="shared" si="51"/>
        <v>0</v>
      </c>
      <c r="N261" s="40">
        <f t="shared" si="52"/>
        <v>0</v>
      </c>
      <c r="O261" s="40">
        <f t="shared" si="53"/>
        <v>0</v>
      </c>
      <c r="P261" s="183" t="e">
        <f t="shared" si="40"/>
        <v>#DIV/0!</v>
      </c>
    </row>
    <row r="262" spans="3:16" hidden="1">
      <c r="C262" s="33" t="s">
        <v>229</v>
      </c>
      <c r="E262" s="33" t="s">
        <v>244</v>
      </c>
      <c r="J262" s="40"/>
      <c r="K262" s="33" t="s">
        <v>19</v>
      </c>
      <c r="L262" s="80">
        <f t="shared" si="50"/>
        <v>0</v>
      </c>
      <c r="M262" s="40">
        <f t="shared" si="51"/>
        <v>0</v>
      </c>
      <c r="N262" s="40">
        <f t="shared" si="52"/>
        <v>0</v>
      </c>
      <c r="O262" s="40">
        <f t="shared" si="53"/>
        <v>0</v>
      </c>
      <c r="P262" s="183" t="e">
        <f t="shared" si="40"/>
        <v>#DIV/0!</v>
      </c>
    </row>
    <row r="263" spans="3:16" hidden="1">
      <c r="C263" s="33" t="s">
        <v>229</v>
      </c>
      <c r="E263" s="33" t="s">
        <v>244</v>
      </c>
      <c r="J263" s="40"/>
      <c r="K263" s="33" t="s">
        <v>19</v>
      </c>
      <c r="L263" s="80">
        <f t="shared" si="50"/>
        <v>0</v>
      </c>
      <c r="M263" s="40">
        <f t="shared" si="51"/>
        <v>0</v>
      </c>
      <c r="N263" s="40">
        <f t="shared" si="52"/>
        <v>0</v>
      </c>
      <c r="O263" s="40">
        <f t="shared" si="53"/>
        <v>0</v>
      </c>
      <c r="P263" s="183" t="e">
        <f t="shared" si="40"/>
        <v>#DIV/0!</v>
      </c>
    </row>
    <row r="264" spans="3:16" hidden="1">
      <c r="C264" s="33" t="s">
        <v>229</v>
      </c>
      <c r="E264" s="33" t="s">
        <v>244</v>
      </c>
      <c r="J264" s="40"/>
      <c r="K264" s="33" t="s">
        <v>19</v>
      </c>
      <c r="L264" s="80">
        <f t="shared" si="50"/>
        <v>0</v>
      </c>
      <c r="M264" s="40">
        <f t="shared" si="51"/>
        <v>0</v>
      </c>
      <c r="N264" s="40">
        <f t="shared" si="52"/>
        <v>0</v>
      </c>
      <c r="O264" s="40">
        <f t="shared" si="53"/>
        <v>0</v>
      </c>
      <c r="P264" s="183" t="e">
        <f t="shared" si="40"/>
        <v>#DIV/0!</v>
      </c>
    </row>
    <row r="265" spans="3:16" hidden="1">
      <c r="C265" s="33" t="s">
        <v>229</v>
      </c>
      <c r="E265" s="33" t="s">
        <v>244</v>
      </c>
      <c r="J265" s="40"/>
      <c r="K265" s="33" t="s">
        <v>19</v>
      </c>
      <c r="L265" s="80">
        <f t="shared" si="50"/>
        <v>0</v>
      </c>
      <c r="M265" s="40">
        <f t="shared" si="51"/>
        <v>0</v>
      </c>
      <c r="N265" s="40">
        <f t="shared" si="52"/>
        <v>0</v>
      </c>
      <c r="O265" s="40">
        <f t="shared" si="53"/>
        <v>0</v>
      </c>
      <c r="P265" s="183" t="e">
        <f t="shared" si="40"/>
        <v>#DIV/0!</v>
      </c>
    </row>
    <row r="266" spans="3:16" hidden="1">
      <c r="C266" s="33" t="s">
        <v>229</v>
      </c>
      <c r="E266" s="33" t="s">
        <v>244</v>
      </c>
      <c r="J266" s="40"/>
      <c r="K266" s="33" t="s">
        <v>19</v>
      </c>
      <c r="L266" s="80">
        <f t="shared" si="50"/>
        <v>0</v>
      </c>
      <c r="M266" s="40">
        <f t="shared" si="51"/>
        <v>0</v>
      </c>
      <c r="N266" s="40">
        <f t="shared" si="52"/>
        <v>0</v>
      </c>
      <c r="O266" s="40">
        <f t="shared" si="53"/>
        <v>0</v>
      </c>
      <c r="P266" s="183" t="e">
        <f t="shared" si="40"/>
        <v>#DIV/0!</v>
      </c>
    </row>
    <row r="267" spans="3:16" hidden="1">
      <c r="C267" s="33" t="s">
        <v>223</v>
      </c>
      <c r="E267" s="33" t="s">
        <v>239</v>
      </c>
      <c r="J267" s="40"/>
      <c r="K267" s="33" t="s">
        <v>19</v>
      </c>
      <c r="L267" s="80">
        <f t="shared" si="33"/>
        <v>0</v>
      </c>
      <c r="M267" s="40">
        <f t="shared" si="38"/>
        <v>0</v>
      </c>
      <c r="N267" s="40">
        <f t="shared" si="45"/>
        <v>0</v>
      </c>
      <c r="O267" s="40">
        <f t="shared" si="39"/>
        <v>0</v>
      </c>
      <c r="P267" s="183" t="e">
        <f t="shared" si="40"/>
        <v>#DIV/0!</v>
      </c>
    </row>
    <row r="268" spans="3:16" hidden="1">
      <c r="C268" s="33" t="s">
        <v>223</v>
      </c>
      <c r="E268" s="33" t="s">
        <v>239</v>
      </c>
      <c r="J268" s="40"/>
      <c r="K268" s="33" t="s">
        <v>19</v>
      </c>
      <c r="L268" s="80">
        <f t="shared" ref="L268:L272" si="54">+F268</f>
        <v>0</v>
      </c>
      <c r="M268" s="40">
        <f t="shared" ref="M268:M272" si="55">+F268*-1</f>
        <v>0</v>
      </c>
      <c r="N268" s="40">
        <f t="shared" ref="N268:N272" si="56">+O268-M268</f>
        <v>0</v>
      </c>
      <c r="O268" s="40">
        <f t="shared" ref="O268:O272" si="57">+H268*-1</f>
        <v>0</v>
      </c>
      <c r="P268" s="183" t="e">
        <f t="shared" si="40"/>
        <v>#DIV/0!</v>
      </c>
    </row>
    <row r="269" spans="3:16" hidden="1">
      <c r="C269" s="33" t="s">
        <v>223</v>
      </c>
      <c r="E269" s="33" t="s">
        <v>239</v>
      </c>
      <c r="J269" s="40"/>
      <c r="K269" s="33" t="s">
        <v>19</v>
      </c>
      <c r="L269" s="80">
        <f t="shared" si="54"/>
        <v>0</v>
      </c>
      <c r="M269" s="40">
        <f t="shared" si="55"/>
        <v>0</v>
      </c>
      <c r="N269" s="40">
        <f t="shared" si="56"/>
        <v>0</v>
      </c>
      <c r="O269" s="40">
        <f t="shared" si="57"/>
        <v>0</v>
      </c>
      <c r="P269" s="183" t="e">
        <f t="shared" si="40"/>
        <v>#DIV/0!</v>
      </c>
    </row>
    <row r="270" spans="3:16" hidden="1">
      <c r="C270" s="33" t="s">
        <v>223</v>
      </c>
      <c r="E270" s="33" t="s">
        <v>239</v>
      </c>
      <c r="J270" s="40"/>
      <c r="K270" s="33" t="s">
        <v>19</v>
      </c>
      <c r="L270" s="80">
        <f t="shared" si="54"/>
        <v>0</v>
      </c>
      <c r="M270" s="40">
        <f t="shared" si="55"/>
        <v>0</v>
      </c>
      <c r="N270" s="40">
        <f t="shared" si="56"/>
        <v>0</v>
      </c>
      <c r="O270" s="40">
        <f t="shared" si="57"/>
        <v>0</v>
      </c>
      <c r="P270" s="183" t="e">
        <f t="shared" si="40"/>
        <v>#DIV/0!</v>
      </c>
    </row>
    <row r="271" spans="3:16" hidden="1">
      <c r="C271" s="33" t="s">
        <v>223</v>
      </c>
      <c r="E271" s="33" t="s">
        <v>239</v>
      </c>
      <c r="J271" s="40"/>
      <c r="K271" s="33" t="s">
        <v>19</v>
      </c>
      <c r="L271" s="80">
        <f t="shared" si="54"/>
        <v>0</v>
      </c>
      <c r="M271" s="40">
        <f t="shared" si="55"/>
        <v>0</v>
      </c>
      <c r="N271" s="40">
        <f t="shared" si="56"/>
        <v>0</v>
      </c>
      <c r="O271" s="40">
        <f t="shared" si="57"/>
        <v>0</v>
      </c>
      <c r="P271" s="183" t="e">
        <f t="shared" si="40"/>
        <v>#DIV/0!</v>
      </c>
    </row>
    <row r="272" spans="3:16" hidden="1">
      <c r="C272" s="33" t="s">
        <v>223</v>
      </c>
      <c r="E272" s="33" t="s">
        <v>239</v>
      </c>
      <c r="J272" s="40"/>
      <c r="K272" s="33" t="s">
        <v>19</v>
      </c>
      <c r="L272" s="80">
        <f t="shared" si="54"/>
        <v>0</v>
      </c>
      <c r="M272" s="40">
        <f t="shared" si="55"/>
        <v>0</v>
      </c>
      <c r="N272" s="40">
        <f t="shared" si="56"/>
        <v>0</v>
      </c>
      <c r="O272" s="40">
        <f t="shared" si="57"/>
        <v>0</v>
      </c>
      <c r="P272" s="183" t="e">
        <f t="shared" si="40"/>
        <v>#DIV/0!</v>
      </c>
    </row>
    <row r="273" spans="3:16" ht="15" hidden="1" customHeight="1">
      <c r="C273" s="33" t="s">
        <v>224</v>
      </c>
      <c r="E273" s="33" t="s">
        <v>245</v>
      </c>
      <c r="J273" s="40"/>
      <c r="K273" s="33" t="s">
        <v>19</v>
      </c>
      <c r="L273" s="80">
        <f t="shared" si="33"/>
        <v>0</v>
      </c>
      <c r="M273" s="40">
        <f t="shared" si="38"/>
        <v>0</v>
      </c>
      <c r="N273" s="40">
        <f t="shared" si="45"/>
        <v>0</v>
      </c>
      <c r="O273" s="40">
        <f t="shared" si="39"/>
        <v>0</v>
      </c>
      <c r="P273" s="183" t="e">
        <f t="shared" si="40"/>
        <v>#DIV/0!</v>
      </c>
    </row>
    <row r="274" spans="3:16" ht="15" hidden="1" customHeight="1">
      <c r="C274" s="33" t="s">
        <v>224</v>
      </c>
      <c r="E274" s="33" t="s">
        <v>245</v>
      </c>
      <c r="J274" s="40"/>
      <c r="K274" s="33" t="s">
        <v>19</v>
      </c>
      <c r="L274" s="80">
        <f t="shared" ref="L274:L278" si="58">+F274</f>
        <v>0</v>
      </c>
      <c r="M274" s="40">
        <f t="shared" ref="M274:M278" si="59">+F274*-1</f>
        <v>0</v>
      </c>
      <c r="N274" s="40">
        <f t="shared" ref="N274:N278" si="60">+O274-M274</f>
        <v>0</v>
      </c>
      <c r="O274" s="40">
        <f t="shared" ref="O274:O278" si="61">+H274*-1</f>
        <v>0</v>
      </c>
      <c r="P274" s="183" t="e">
        <f t="shared" si="40"/>
        <v>#DIV/0!</v>
      </c>
    </row>
    <row r="275" spans="3:16" ht="15" hidden="1" customHeight="1">
      <c r="C275" s="33" t="s">
        <v>224</v>
      </c>
      <c r="E275" s="33" t="s">
        <v>245</v>
      </c>
      <c r="J275" s="40"/>
      <c r="K275" s="33" t="s">
        <v>19</v>
      </c>
      <c r="L275" s="80">
        <f t="shared" si="58"/>
        <v>0</v>
      </c>
      <c r="M275" s="40">
        <f t="shared" si="59"/>
        <v>0</v>
      </c>
      <c r="N275" s="40">
        <f t="shared" si="60"/>
        <v>0</v>
      </c>
      <c r="O275" s="40">
        <f t="shared" si="61"/>
        <v>0</v>
      </c>
      <c r="P275" s="183" t="e">
        <f t="shared" si="40"/>
        <v>#DIV/0!</v>
      </c>
    </row>
    <row r="276" spans="3:16" ht="15" hidden="1" customHeight="1">
      <c r="C276" s="33" t="s">
        <v>224</v>
      </c>
      <c r="E276" s="33" t="s">
        <v>245</v>
      </c>
      <c r="J276" s="40"/>
      <c r="K276" s="33" t="s">
        <v>19</v>
      </c>
      <c r="L276" s="80">
        <f t="shared" si="58"/>
        <v>0</v>
      </c>
      <c r="M276" s="40">
        <f t="shared" si="59"/>
        <v>0</v>
      </c>
      <c r="N276" s="40">
        <f t="shared" si="60"/>
        <v>0</v>
      </c>
      <c r="O276" s="40">
        <f t="shared" si="61"/>
        <v>0</v>
      </c>
      <c r="P276" s="183" t="e">
        <f t="shared" si="40"/>
        <v>#DIV/0!</v>
      </c>
    </row>
    <row r="277" spans="3:16" ht="15" hidden="1" customHeight="1">
      <c r="C277" s="33" t="s">
        <v>224</v>
      </c>
      <c r="E277" s="33" t="s">
        <v>245</v>
      </c>
      <c r="J277" s="40"/>
      <c r="K277" s="33" t="s">
        <v>19</v>
      </c>
      <c r="L277" s="80">
        <f t="shared" si="58"/>
        <v>0</v>
      </c>
      <c r="M277" s="40">
        <f t="shared" si="59"/>
        <v>0</v>
      </c>
      <c r="N277" s="40">
        <f t="shared" si="60"/>
        <v>0</v>
      </c>
      <c r="O277" s="40">
        <f t="shared" si="61"/>
        <v>0</v>
      </c>
      <c r="P277" s="183" t="e">
        <f t="shared" si="40"/>
        <v>#DIV/0!</v>
      </c>
    </row>
    <row r="278" spans="3:16" ht="15" hidden="1" customHeight="1">
      <c r="C278" s="33" t="s">
        <v>224</v>
      </c>
      <c r="E278" s="33" t="s">
        <v>245</v>
      </c>
      <c r="J278" s="40"/>
      <c r="K278" s="33" t="s">
        <v>19</v>
      </c>
      <c r="L278" s="80">
        <f t="shared" si="58"/>
        <v>0</v>
      </c>
      <c r="M278" s="40">
        <f t="shared" si="59"/>
        <v>0</v>
      </c>
      <c r="N278" s="40">
        <f t="shared" si="60"/>
        <v>0</v>
      </c>
      <c r="O278" s="40">
        <f t="shared" si="61"/>
        <v>0</v>
      </c>
      <c r="P278" s="183" t="e">
        <f t="shared" si="40"/>
        <v>#DIV/0!</v>
      </c>
    </row>
    <row r="279" spans="3:16" hidden="1">
      <c r="C279" s="33" t="s">
        <v>225</v>
      </c>
      <c r="E279" s="33" t="s">
        <v>242</v>
      </c>
      <c r="J279" s="40"/>
      <c r="K279" s="33" t="s">
        <v>19</v>
      </c>
      <c r="L279" s="80">
        <f t="shared" si="33"/>
        <v>0</v>
      </c>
      <c r="M279" s="40">
        <f t="shared" si="38"/>
        <v>0</v>
      </c>
      <c r="N279" s="40">
        <f t="shared" si="45"/>
        <v>0</v>
      </c>
      <c r="O279" s="40">
        <f t="shared" si="39"/>
        <v>0</v>
      </c>
      <c r="P279" s="183" t="e">
        <f t="shared" si="40"/>
        <v>#DIV/0!</v>
      </c>
    </row>
    <row r="280" spans="3:16" hidden="1">
      <c r="C280" s="33" t="s">
        <v>225</v>
      </c>
      <c r="E280" s="33" t="s">
        <v>242</v>
      </c>
      <c r="J280" s="40"/>
      <c r="K280" s="33" t="s">
        <v>19</v>
      </c>
      <c r="L280" s="80">
        <f t="shared" ref="L280:L284" si="62">+F280</f>
        <v>0</v>
      </c>
      <c r="M280" s="40">
        <f t="shared" ref="M280:M284" si="63">+F280*-1</f>
        <v>0</v>
      </c>
      <c r="N280" s="40">
        <f t="shared" ref="N280:N284" si="64">+O280-M280</f>
        <v>0</v>
      </c>
      <c r="O280" s="40">
        <f t="shared" ref="O280:O284" si="65">+H280*-1</f>
        <v>0</v>
      </c>
      <c r="P280" s="183" t="e">
        <f t="shared" si="40"/>
        <v>#DIV/0!</v>
      </c>
    </row>
    <row r="281" spans="3:16" hidden="1">
      <c r="C281" s="33" t="s">
        <v>225</v>
      </c>
      <c r="E281" s="33" t="s">
        <v>242</v>
      </c>
      <c r="J281" s="40"/>
      <c r="K281" s="33" t="s">
        <v>19</v>
      </c>
      <c r="L281" s="80">
        <f t="shared" si="62"/>
        <v>0</v>
      </c>
      <c r="M281" s="40">
        <f t="shared" si="63"/>
        <v>0</v>
      </c>
      <c r="N281" s="40">
        <f t="shared" si="64"/>
        <v>0</v>
      </c>
      <c r="O281" s="40">
        <f t="shared" si="65"/>
        <v>0</v>
      </c>
      <c r="P281" s="183" t="e">
        <f t="shared" si="40"/>
        <v>#DIV/0!</v>
      </c>
    </row>
    <row r="282" spans="3:16" hidden="1">
      <c r="C282" s="33" t="s">
        <v>225</v>
      </c>
      <c r="E282" s="33" t="s">
        <v>242</v>
      </c>
      <c r="J282" s="40"/>
      <c r="K282" s="33" t="s">
        <v>19</v>
      </c>
      <c r="L282" s="80">
        <f t="shared" si="62"/>
        <v>0</v>
      </c>
      <c r="M282" s="40">
        <f t="shared" si="63"/>
        <v>0</v>
      </c>
      <c r="N282" s="40">
        <f t="shared" si="64"/>
        <v>0</v>
      </c>
      <c r="O282" s="40">
        <f t="shared" si="65"/>
        <v>0</v>
      </c>
      <c r="P282" s="183" t="e">
        <f t="shared" si="40"/>
        <v>#DIV/0!</v>
      </c>
    </row>
    <row r="283" spans="3:16" hidden="1">
      <c r="C283" s="33" t="s">
        <v>225</v>
      </c>
      <c r="E283" s="33" t="s">
        <v>242</v>
      </c>
      <c r="J283" s="40"/>
      <c r="K283" s="33" t="s">
        <v>19</v>
      </c>
      <c r="L283" s="80">
        <f t="shared" si="62"/>
        <v>0</v>
      </c>
      <c r="M283" s="40">
        <f t="shared" si="63"/>
        <v>0</v>
      </c>
      <c r="N283" s="40">
        <f t="shared" si="64"/>
        <v>0</v>
      </c>
      <c r="O283" s="40">
        <f t="shared" si="65"/>
        <v>0</v>
      </c>
      <c r="P283" s="183" t="e">
        <f t="shared" si="40"/>
        <v>#DIV/0!</v>
      </c>
    </row>
    <row r="284" spans="3:16" hidden="1">
      <c r="C284" s="33" t="s">
        <v>225</v>
      </c>
      <c r="E284" s="33" t="s">
        <v>242</v>
      </c>
      <c r="J284" s="40"/>
      <c r="K284" s="33" t="s">
        <v>19</v>
      </c>
      <c r="L284" s="80">
        <f t="shared" si="62"/>
        <v>0</v>
      </c>
      <c r="M284" s="40">
        <f t="shared" si="63"/>
        <v>0</v>
      </c>
      <c r="N284" s="40">
        <f t="shared" si="64"/>
        <v>0</v>
      </c>
      <c r="O284" s="40">
        <f t="shared" si="65"/>
        <v>0</v>
      </c>
      <c r="P284" s="183" t="e">
        <f t="shared" si="40"/>
        <v>#DIV/0!</v>
      </c>
    </row>
    <row r="285" spans="3:16" hidden="1">
      <c r="C285" s="33" t="s">
        <v>226</v>
      </c>
      <c r="E285" s="33" t="s">
        <v>243</v>
      </c>
      <c r="J285" s="40"/>
      <c r="K285" s="33" t="s">
        <v>19</v>
      </c>
      <c r="L285" s="80">
        <f t="shared" si="33"/>
        <v>0</v>
      </c>
      <c r="M285" s="40">
        <f t="shared" si="38"/>
        <v>0</v>
      </c>
      <c r="N285" s="40">
        <f t="shared" si="45"/>
        <v>0</v>
      </c>
      <c r="O285" s="40">
        <f t="shared" si="39"/>
        <v>0</v>
      </c>
      <c r="P285" s="183" t="e">
        <f t="shared" si="40"/>
        <v>#DIV/0!</v>
      </c>
    </row>
    <row r="286" spans="3:16" hidden="1">
      <c r="C286" s="33" t="s">
        <v>226</v>
      </c>
      <c r="E286" s="33" t="s">
        <v>243</v>
      </c>
      <c r="J286" s="40"/>
      <c r="K286" s="33" t="s">
        <v>19</v>
      </c>
      <c r="L286" s="80">
        <f t="shared" ref="L286:L290" si="66">+F286</f>
        <v>0</v>
      </c>
      <c r="M286" s="40">
        <f t="shared" ref="M286:M290" si="67">+F286*-1</f>
        <v>0</v>
      </c>
      <c r="N286" s="40">
        <f t="shared" ref="N286:N290" si="68">+O286-M286</f>
        <v>0</v>
      </c>
      <c r="O286" s="40">
        <f t="shared" ref="O286:O290" si="69">+H286*-1</f>
        <v>0</v>
      </c>
      <c r="P286" s="183" t="e">
        <f t="shared" si="40"/>
        <v>#DIV/0!</v>
      </c>
    </row>
    <row r="287" spans="3:16" hidden="1">
      <c r="C287" s="33" t="s">
        <v>226</v>
      </c>
      <c r="E287" s="33" t="s">
        <v>243</v>
      </c>
      <c r="J287" s="40"/>
      <c r="K287" s="33" t="s">
        <v>19</v>
      </c>
      <c r="L287" s="80">
        <f t="shared" si="66"/>
        <v>0</v>
      </c>
      <c r="M287" s="40">
        <f t="shared" si="67"/>
        <v>0</v>
      </c>
      <c r="N287" s="40">
        <f t="shared" si="68"/>
        <v>0</v>
      </c>
      <c r="O287" s="40">
        <f t="shared" si="69"/>
        <v>0</v>
      </c>
      <c r="P287" s="183" t="e">
        <f t="shared" si="40"/>
        <v>#DIV/0!</v>
      </c>
    </row>
    <row r="288" spans="3:16" hidden="1">
      <c r="C288" s="33" t="s">
        <v>226</v>
      </c>
      <c r="E288" s="33" t="s">
        <v>243</v>
      </c>
      <c r="J288" s="40"/>
      <c r="K288" s="33" t="s">
        <v>19</v>
      </c>
      <c r="L288" s="80">
        <f t="shared" si="66"/>
        <v>0</v>
      </c>
      <c r="M288" s="40">
        <f t="shared" si="67"/>
        <v>0</v>
      </c>
      <c r="N288" s="40">
        <f t="shared" si="68"/>
        <v>0</v>
      </c>
      <c r="O288" s="40">
        <f t="shared" si="69"/>
        <v>0</v>
      </c>
      <c r="P288" s="183" t="e">
        <f t="shared" si="40"/>
        <v>#DIV/0!</v>
      </c>
    </row>
    <row r="289" spans="3:16" hidden="1">
      <c r="C289" s="33" t="s">
        <v>226</v>
      </c>
      <c r="E289" s="33" t="s">
        <v>243</v>
      </c>
      <c r="J289" s="40"/>
      <c r="K289" s="33" t="s">
        <v>19</v>
      </c>
      <c r="L289" s="80">
        <f t="shared" si="66"/>
        <v>0</v>
      </c>
      <c r="M289" s="40">
        <f t="shared" si="67"/>
        <v>0</v>
      </c>
      <c r="N289" s="40">
        <f t="shared" si="68"/>
        <v>0</v>
      </c>
      <c r="O289" s="40">
        <f t="shared" si="69"/>
        <v>0</v>
      </c>
      <c r="P289" s="183" t="e">
        <f t="shared" si="40"/>
        <v>#DIV/0!</v>
      </c>
    </row>
    <row r="290" spans="3:16" hidden="1">
      <c r="C290" s="33" t="s">
        <v>226</v>
      </c>
      <c r="E290" s="33" t="s">
        <v>243</v>
      </c>
      <c r="J290" s="40"/>
      <c r="K290" s="33" t="s">
        <v>19</v>
      </c>
      <c r="L290" s="80">
        <f t="shared" si="66"/>
        <v>0</v>
      </c>
      <c r="M290" s="40">
        <f t="shared" si="67"/>
        <v>0</v>
      </c>
      <c r="N290" s="40">
        <f t="shared" si="68"/>
        <v>0</v>
      </c>
      <c r="O290" s="40">
        <f t="shared" si="69"/>
        <v>0</v>
      </c>
      <c r="P290" s="183" t="e">
        <f t="shared" si="40"/>
        <v>#DIV/0!</v>
      </c>
    </row>
    <row r="291" spans="3:16" hidden="1">
      <c r="C291" s="33" t="s">
        <v>227</v>
      </c>
      <c r="E291" s="33" t="s">
        <v>246</v>
      </c>
      <c r="J291" s="40"/>
      <c r="K291" s="33" t="s">
        <v>19</v>
      </c>
      <c r="L291" s="80">
        <f t="shared" si="33"/>
        <v>0</v>
      </c>
      <c r="M291" s="40">
        <f t="shared" si="38"/>
        <v>0</v>
      </c>
      <c r="N291" s="40">
        <f t="shared" si="45"/>
        <v>0</v>
      </c>
      <c r="O291" s="40">
        <f t="shared" si="39"/>
        <v>0</v>
      </c>
      <c r="P291" s="183" t="e">
        <f t="shared" si="40"/>
        <v>#DIV/0!</v>
      </c>
    </row>
    <row r="292" spans="3:16" hidden="1">
      <c r="C292" s="33" t="s">
        <v>227</v>
      </c>
      <c r="E292" s="33" t="s">
        <v>246</v>
      </c>
      <c r="J292" s="40"/>
      <c r="K292" s="33" t="s">
        <v>19</v>
      </c>
      <c r="L292" s="80">
        <f t="shared" ref="L292:L297" si="70">+F292</f>
        <v>0</v>
      </c>
      <c r="M292" s="40">
        <f t="shared" ref="M292:M297" si="71">+F292*-1</f>
        <v>0</v>
      </c>
      <c r="N292" s="40">
        <f t="shared" ref="N292:N297" si="72">+O292-M292</f>
        <v>0</v>
      </c>
      <c r="O292" s="40">
        <f t="shared" ref="O292:O297" si="73">+H292*-1</f>
        <v>0</v>
      </c>
      <c r="P292" s="183" t="e">
        <f t="shared" si="40"/>
        <v>#DIV/0!</v>
      </c>
    </row>
    <row r="293" spans="3:16" hidden="1">
      <c r="C293" s="33" t="s">
        <v>227</v>
      </c>
      <c r="E293" s="33" t="s">
        <v>246</v>
      </c>
      <c r="J293" s="40"/>
      <c r="K293" s="33" t="s">
        <v>19</v>
      </c>
      <c r="L293" s="80">
        <f t="shared" si="70"/>
        <v>0</v>
      </c>
      <c r="M293" s="40">
        <f t="shared" si="71"/>
        <v>0</v>
      </c>
      <c r="N293" s="40">
        <f t="shared" si="72"/>
        <v>0</v>
      </c>
      <c r="O293" s="40">
        <f t="shared" si="73"/>
        <v>0</v>
      </c>
      <c r="P293" s="183" t="e">
        <f t="shared" si="40"/>
        <v>#DIV/0!</v>
      </c>
    </row>
    <row r="294" spans="3:16" hidden="1">
      <c r="C294" s="33" t="s">
        <v>227</v>
      </c>
      <c r="E294" s="33" t="s">
        <v>246</v>
      </c>
      <c r="J294" s="40"/>
      <c r="K294" s="33" t="s">
        <v>19</v>
      </c>
      <c r="L294" s="80">
        <f t="shared" si="70"/>
        <v>0</v>
      </c>
      <c r="M294" s="40">
        <f t="shared" si="71"/>
        <v>0</v>
      </c>
      <c r="N294" s="40">
        <f t="shared" si="72"/>
        <v>0</v>
      </c>
      <c r="O294" s="40">
        <f t="shared" si="73"/>
        <v>0</v>
      </c>
      <c r="P294" s="183" t="e">
        <f t="shared" si="40"/>
        <v>#DIV/0!</v>
      </c>
    </row>
    <row r="295" spans="3:16" hidden="1">
      <c r="C295" s="33" t="s">
        <v>227</v>
      </c>
      <c r="E295" s="33" t="s">
        <v>246</v>
      </c>
      <c r="J295" s="40"/>
      <c r="K295" s="33" t="s">
        <v>19</v>
      </c>
      <c r="L295" s="80">
        <f t="shared" si="70"/>
        <v>0</v>
      </c>
      <c r="M295" s="40">
        <f t="shared" si="71"/>
        <v>0</v>
      </c>
      <c r="N295" s="40">
        <f t="shared" si="72"/>
        <v>0</v>
      </c>
      <c r="O295" s="40">
        <f t="shared" si="73"/>
        <v>0</v>
      </c>
      <c r="P295" s="183" t="e">
        <f t="shared" si="40"/>
        <v>#DIV/0!</v>
      </c>
    </row>
    <row r="296" spans="3:16" hidden="1">
      <c r="C296" s="33" t="s">
        <v>227</v>
      </c>
      <c r="E296" s="33" t="s">
        <v>246</v>
      </c>
      <c r="J296" s="40"/>
      <c r="K296" s="33" t="s">
        <v>19</v>
      </c>
      <c r="L296" s="80">
        <f t="shared" si="70"/>
        <v>0</v>
      </c>
      <c r="M296" s="40">
        <f t="shared" si="71"/>
        <v>0</v>
      </c>
      <c r="N296" s="40">
        <f t="shared" si="72"/>
        <v>0</v>
      </c>
      <c r="O296" s="40">
        <f t="shared" si="73"/>
        <v>0</v>
      </c>
      <c r="P296" s="183" t="e">
        <f t="shared" si="40"/>
        <v>#DIV/0!</v>
      </c>
    </row>
    <row r="297" spans="3:16" hidden="1">
      <c r="C297" s="33" t="s">
        <v>227</v>
      </c>
      <c r="E297" s="33" t="s">
        <v>246</v>
      </c>
      <c r="J297" s="40"/>
      <c r="K297" s="33" t="s">
        <v>19</v>
      </c>
      <c r="L297" s="80">
        <f t="shared" si="70"/>
        <v>0</v>
      </c>
      <c r="M297" s="40">
        <f t="shared" si="71"/>
        <v>0</v>
      </c>
      <c r="N297" s="40">
        <f t="shared" si="72"/>
        <v>0</v>
      </c>
      <c r="O297" s="40">
        <f t="shared" si="73"/>
        <v>0</v>
      </c>
      <c r="P297" s="183" t="e">
        <f t="shared" si="40"/>
        <v>#DIV/0!</v>
      </c>
    </row>
    <row r="298" spans="3:16" ht="15" hidden="1" customHeight="1">
      <c r="C298" s="33" t="s">
        <v>228</v>
      </c>
      <c r="E298" s="33" t="s">
        <v>247</v>
      </c>
      <c r="J298" s="40"/>
      <c r="K298" s="33" t="s">
        <v>19</v>
      </c>
      <c r="L298" s="80">
        <f t="shared" si="33"/>
        <v>0</v>
      </c>
      <c r="M298" s="40">
        <f t="shared" si="38"/>
        <v>0</v>
      </c>
      <c r="N298" s="40">
        <f t="shared" si="45"/>
        <v>0</v>
      </c>
      <c r="O298" s="40">
        <f t="shared" si="39"/>
        <v>0</v>
      </c>
      <c r="P298" s="183" t="e">
        <f t="shared" si="40"/>
        <v>#DIV/0!</v>
      </c>
    </row>
    <row r="299" spans="3:16" ht="15" hidden="1" customHeight="1">
      <c r="C299" s="33" t="s">
        <v>228</v>
      </c>
      <c r="E299" s="33" t="s">
        <v>247</v>
      </c>
      <c r="J299" s="40"/>
      <c r="K299" s="33" t="s">
        <v>19</v>
      </c>
      <c r="L299" s="80">
        <f t="shared" ref="L299:L304" si="74">+F299</f>
        <v>0</v>
      </c>
      <c r="M299" s="40">
        <f t="shared" ref="M299:M304" si="75">+F299*-1</f>
        <v>0</v>
      </c>
      <c r="N299" s="40">
        <f t="shared" ref="N299:N304" si="76">+O299-M299</f>
        <v>0</v>
      </c>
      <c r="O299" s="40">
        <f t="shared" ref="O299:O304" si="77">+H299*-1</f>
        <v>0</v>
      </c>
      <c r="P299" s="183" t="e">
        <f t="shared" si="40"/>
        <v>#DIV/0!</v>
      </c>
    </row>
    <row r="300" spans="3:16" ht="15" hidden="1" customHeight="1">
      <c r="C300" s="33" t="s">
        <v>228</v>
      </c>
      <c r="E300" s="33" t="s">
        <v>247</v>
      </c>
      <c r="J300" s="40"/>
      <c r="K300" s="33" t="s">
        <v>19</v>
      </c>
      <c r="L300" s="80">
        <f t="shared" si="74"/>
        <v>0</v>
      </c>
      <c r="M300" s="40">
        <f t="shared" si="75"/>
        <v>0</v>
      </c>
      <c r="N300" s="40">
        <f t="shared" si="76"/>
        <v>0</v>
      </c>
      <c r="O300" s="40">
        <f t="shared" si="77"/>
        <v>0</v>
      </c>
      <c r="P300" s="183" t="e">
        <f t="shared" si="40"/>
        <v>#DIV/0!</v>
      </c>
    </row>
    <row r="301" spans="3:16" ht="15" hidden="1" customHeight="1">
      <c r="C301" s="33" t="s">
        <v>228</v>
      </c>
      <c r="E301" s="33" t="s">
        <v>247</v>
      </c>
      <c r="J301" s="40"/>
      <c r="K301" s="33" t="s">
        <v>19</v>
      </c>
      <c r="L301" s="80">
        <f t="shared" si="74"/>
        <v>0</v>
      </c>
      <c r="M301" s="40">
        <f t="shared" si="75"/>
        <v>0</v>
      </c>
      <c r="N301" s="40">
        <f t="shared" si="76"/>
        <v>0</v>
      </c>
      <c r="O301" s="40">
        <f t="shared" si="77"/>
        <v>0</v>
      </c>
      <c r="P301" s="183" t="e">
        <f t="shared" si="40"/>
        <v>#DIV/0!</v>
      </c>
    </row>
    <row r="302" spans="3:16" ht="15" hidden="1" customHeight="1">
      <c r="C302" s="33" t="s">
        <v>228</v>
      </c>
      <c r="E302" s="33" t="s">
        <v>247</v>
      </c>
      <c r="J302" s="40"/>
      <c r="K302" s="33" t="s">
        <v>19</v>
      </c>
      <c r="L302" s="80">
        <f t="shared" si="74"/>
        <v>0</v>
      </c>
      <c r="M302" s="40">
        <f t="shared" si="75"/>
        <v>0</v>
      </c>
      <c r="N302" s="40">
        <f t="shared" si="76"/>
        <v>0</v>
      </c>
      <c r="O302" s="40">
        <f t="shared" si="77"/>
        <v>0</v>
      </c>
      <c r="P302" s="183" t="e">
        <f t="shared" si="40"/>
        <v>#DIV/0!</v>
      </c>
    </row>
    <row r="303" spans="3:16" ht="15" hidden="1" customHeight="1">
      <c r="C303" s="33" t="s">
        <v>228</v>
      </c>
      <c r="E303" s="33" t="s">
        <v>247</v>
      </c>
      <c r="J303" s="40"/>
      <c r="K303" s="33" t="s">
        <v>19</v>
      </c>
      <c r="L303" s="80">
        <f t="shared" si="74"/>
        <v>0</v>
      </c>
      <c r="M303" s="40">
        <f t="shared" si="75"/>
        <v>0</v>
      </c>
      <c r="N303" s="40">
        <f t="shared" si="76"/>
        <v>0</v>
      </c>
      <c r="O303" s="40">
        <f t="shared" si="77"/>
        <v>0</v>
      </c>
      <c r="P303" s="183" t="e">
        <f t="shared" si="40"/>
        <v>#DIV/0!</v>
      </c>
    </row>
    <row r="304" spans="3:16" ht="15" hidden="1" customHeight="1">
      <c r="C304" s="33" t="s">
        <v>228</v>
      </c>
      <c r="E304" s="33" t="s">
        <v>247</v>
      </c>
      <c r="J304" s="40"/>
      <c r="K304" s="33" t="s">
        <v>19</v>
      </c>
      <c r="L304" s="80">
        <f t="shared" si="74"/>
        <v>0</v>
      </c>
      <c r="M304" s="40">
        <f t="shared" si="75"/>
        <v>0</v>
      </c>
      <c r="N304" s="40">
        <f t="shared" si="76"/>
        <v>0</v>
      </c>
      <c r="O304" s="40">
        <f t="shared" si="77"/>
        <v>0</v>
      </c>
      <c r="P304" s="183" t="e">
        <f t="shared" si="40"/>
        <v>#DIV/0!</v>
      </c>
    </row>
    <row r="305" spans="1:16">
      <c r="J305" s="40"/>
      <c r="L305" s="80">
        <f t="shared" si="33"/>
        <v>0</v>
      </c>
      <c r="M305" s="41">
        <f>SUM(M247:M298)</f>
        <v>0</v>
      </c>
      <c r="N305" s="41">
        <f>SUM(N247:N304)</f>
        <v>0</v>
      </c>
      <c r="O305" s="41">
        <f>SUM(O247:O304)</f>
        <v>0</v>
      </c>
      <c r="P305" s="184" t="e">
        <f>+O305/$O$7</f>
        <v>#DIV/0!</v>
      </c>
    </row>
    <row r="306" spans="1:16" ht="24" customHeight="1">
      <c r="A306" s="69"/>
      <c r="B306" s="69"/>
      <c r="C306" s="69"/>
      <c r="D306" s="69"/>
      <c r="E306" s="39" t="s">
        <v>292</v>
      </c>
      <c r="F306" s="70"/>
      <c r="G306" s="70"/>
      <c r="H306" s="70"/>
      <c r="I306" s="69"/>
      <c r="J306" s="82"/>
      <c r="K306" s="69"/>
      <c r="L306" s="80">
        <f t="shared" si="33"/>
        <v>0</v>
      </c>
      <c r="M306" s="43">
        <f>+M245+M305</f>
        <v>0</v>
      </c>
      <c r="N306" s="43">
        <f>+N245+N305</f>
        <v>0</v>
      </c>
      <c r="O306" s="43">
        <f>+O245+O305</f>
        <v>0</v>
      </c>
      <c r="P306" s="183" t="e">
        <f>+O306/$O$7</f>
        <v>#DIV/0!</v>
      </c>
    </row>
    <row r="307" spans="1:16" ht="15.75" hidden="1" customHeight="1">
      <c r="C307" s="77" t="s">
        <v>346</v>
      </c>
      <c r="D307" s="77"/>
      <c r="E307" s="33" t="s">
        <v>347</v>
      </c>
      <c r="F307" s="78"/>
      <c r="G307" s="78"/>
      <c r="H307" s="78"/>
      <c r="J307" s="40"/>
      <c r="K307" s="40"/>
      <c r="L307" s="80">
        <f t="shared" si="33"/>
        <v>0</v>
      </c>
      <c r="M307" s="86">
        <f t="shared" ref="M307" si="78">+F307</f>
        <v>0</v>
      </c>
      <c r="N307" s="86">
        <f t="shared" ref="N307" si="79">+O307-M307</f>
        <v>0</v>
      </c>
      <c r="O307" s="86">
        <f t="shared" ref="O307" si="80">+H307</f>
        <v>0</v>
      </c>
    </row>
    <row r="308" spans="1:16" hidden="1">
      <c r="A308" s="69"/>
      <c r="B308" s="69"/>
      <c r="C308" s="69"/>
      <c r="D308" s="69"/>
      <c r="E308" s="33" t="s">
        <v>363</v>
      </c>
      <c r="F308" s="70"/>
      <c r="G308" s="70"/>
      <c r="H308" s="70"/>
      <c r="I308" s="69"/>
      <c r="J308" s="82"/>
      <c r="K308" s="69"/>
      <c r="L308" s="80">
        <f t="shared" si="33"/>
        <v>0</v>
      </c>
      <c r="M308" s="87"/>
      <c r="N308" s="88"/>
      <c r="O308" s="88"/>
    </row>
    <row r="309" spans="1:16">
      <c r="E309" s="69" t="s">
        <v>291</v>
      </c>
      <c r="J309" s="40"/>
      <c r="L309" s="80">
        <f>+F309</f>
        <v>0</v>
      </c>
      <c r="M309" s="43">
        <f>+M307+M308</f>
        <v>0</v>
      </c>
      <c r="N309" s="79">
        <f>+N307+N308</f>
        <v>0</v>
      </c>
      <c r="O309" s="79">
        <f>+O307+O308</f>
        <v>0</v>
      </c>
      <c r="P309" s="183" t="e">
        <f>+O309/$O$7</f>
        <v>#DIV/0!</v>
      </c>
    </row>
    <row r="310" spans="1:16" ht="25.5" customHeight="1" thickBot="1">
      <c r="E310" s="39" t="s">
        <v>249</v>
      </c>
      <c r="F310" s="44"/>
      <c r="G310" s="44"/>
      <c r="H310" s="44"/>
      <c r="I310" s="39"/>
      <c r="J310" s="83"/>
      <c r="K310" s="39"/>
      <c r="L310" s="84">
        <f t="shared" si="33"/>
        <v>0</v>
      </c>
      <c r="M310" s="45">
        <f>+M306-M309</f>
        <v>0</v>
      </c>
      <c r="N310" s="45">
        <f>+N306-N309</f>
        <v>0</v>
      </c>
      <c r="O310" s="45">
        <f>+O306-O309</f>
        <v>0</v>
      </c>
      <c r="P310" s="185" t="e">
        <f>+O310/$O$7</f>
        <v>#DIV/0!</v>
      </c>
    </row>
    <row r="311" spans="1:16" ht="15.75" thickTop="1"/>
  </sheetData>
  <pageMargins left="0.7" right="0.7" top="0.75" bottom="0.75" header="0.3" footer="0.3"/>
  <pageSetup scale="85"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topLeftCell="A53" workbookViewId="0">
      <selection activeCell="B20" sqref="B20"/>
    </sheetView>
  </sheetViews>
  <sheetFormatPr defaultRowHeight="12.75"/>
  <cols>
    <col min="1" max="1" width="34.42578125" style="2" customWidth="1"/>
    <col min="2" max="2" width="39" style="3" bestFit="1" customWidth="1"/>
    <col min="3" max="3" width="11.5703125" style="2" customWidth="1"/>
    <col min="4" max="4" width="14.7109375" style="2" customWidth="1"/>
    <col min="5" max="16384" width="9.140625" style="2"/>
  </cols>
  <sheetData>
    <row r="1" spans="1:5">
      <c r="A1" s="2" t="s">
        <v>10</v>
      </c>
    </row>
    <row r="2" spans="1:5">
      <c r="A2" s="2" t="s">
        <v>11</v>
      </c>
    </row>
    <row r="3" spans="1:5">
      <c r="A3" s="2" t="s">
        <v>12</v>
      </c>
    </row>
    <row r="4" spans="1:5">
      <c r="A4" s="2" t="s">
        <v>13</v>
      </c>
    </row>
    <row r="5" spans="1:5" ht="14.25">
      <c r="A5" s="4"/>
      <c r="B5" s="4"/>
      <c r="E5" s="2" t="s">
        <v>7</v>
      </c>
    </row>
    <row r="6" spans="1:5">
      <c r="A6" s="2" t="s">
        <v>14</v>
      </c>
      <c r="B6" s="3" t="s">
        <v>15</v>
      </c>
    </row>
    <row r="7" spans="1:5">
      <c r="A7" s="5" t="s">
        <v>16</v>
      </c>
      <c r="B7" s="6" t="s">
        <v>248</v>
      </c>
      <c r="E7" s="2" t="s">
        <v>17</v>
      </c>
    </row>
    <row r="8" spans="1:5">
      <c r="A8" s="2" t="s">
        <v>18</v>
      </c>
      <c r="B8" s="3" t="s">
        <v>19</v>
      </c>
      <c r="E8" s="2" t="s">
        <v>20</v>
      </c>
    </row>
    <row r="9" spans="1:5">
      <c r="A9" s="5" t="s">
        <v>21</v>
      </c>
      <c r="B9" s="6" t="s">
        <v>26</v>
      </c>
      <c r="E9" s="2" t="s">
        <v>22</v>
      </c>
    </row>
    <row r="10" spans="1:5">
      <c r="A10" s="2" t="s">
        <v>23</v>
      </c>
      <c r="B10" s="3" t="s">
        <v>19</v>
      </c>
      <c r="E10" s="2" t="s">
        <v>24</v>
      </c>
    </row>
    <row r="11" spans="1:5">
      <c r="A11" s="2" t="s">
        <v>25</v>
      </c>
      <c r="B11" s="3" t="s">
        <v>26</v>
      </c>
      <c r="E11" s="2" t="s">
        <v>27</v>
      </c>
    </row>
    <row r="12" spans="1:5">
      <c r="A12" s="2" t="s">
        <v>28</v>
      </c>
      <c r="E12" s="2" t="s">
        <v>29</v>
      </c>
    </row>
    <row r="13" spans="1:5">
      <c r="A13" s="2" t="s">
        <v>30</v>
      </c>
      <c r="B13" s="3">
        <v>1</v>
      </c>
      <c r="E13" s="2" t="s">
        <v>31</v>
      </c>
    </row>
    <row r="14" spans="1:5">
      <c r="A14" s="2" t="s">
        <v>32</v>
      </c>
      <c r="B14" s="3" t="s">
        <v>19</v>
      </c>
      <c r="E14" s="2" t="s">
        <v>33</v>
      </c>
    </row>
    <row r="15" spans="1:5">
      <c r="A15" s="2" t="s">
        <v>34</v>
      </c>
      <c r="B15" s="3" t="s">
        <v>19</v>
      </c>
      <c r="E15" s="2" t="s">
        <v>35</v>
      </c>
    </row>
    <row r="16" spans="1:5">
      <c r="A16" s="2" t="s">
        <v>36</v>
      </c>
      <c r="B16" s="3">
        <v>2</v>
      </c>
      <c r="E16" s="2" t="s">
        <v>37</v>
      </c>
    </row>
    <row r="17" spans="1:5">
      <c r="A17" s="2" t="s">
        <v>38</v>
      </c>
      <c r="B17" s="3" t="s">
        <v>19</v>
      </c>
      <c r="E17" s="2" t="s">
        <v>39</v>
      </c>
    </row>
    <row r="18" spans="1:5">
      <c r="A18" s="2" t="s">
        <v>40</v>
      </c>
      <c r="B18" s="3" t="s">
        <v>19</v>
      </c>
      <c r="E18" s="2" t="s">
        <v>41</v>
      </c>
    </row>
    <row r="19" spans="1:5">
      <c r="A19" s="2" t="s">
        <v>42</v>
      </c>
      <c r="B19" s="24"/>
      <c r="E19" s="2" t="s">
        <v>43</v>
      </c>
    </row>
    <row r="20" spans="1:5">
      <c r="A20" s="5" t="s">
        <v>44</v>
      </c>
      <c r="B20" s="6" t="s">
        <v>342</v>
      </c>
      <c r="E20" s="2" t="s">
        <v>45</v>
      </c>
    </row>
    <row r="21" spans="1:5">
      <c r="A21" s="5" t="s">
        <v>46</v>
      </c>
      <c r="B21" s="6"/>
      <c r="E21" s="2" t="s">
        <v>47</v>
      </c>
    </row>
    <row r="22" spans="1:5">
      <c r="A22" s="5" t="s">
        <v>48</v>
      </c>
      <c r="B22" s="6"/>
      <c r="E22" s="2" t="s">
        <v>49</v>
      </c>
    </row>
    <row r="23" spans="1:5">
      <c r="A23" s="5" t="s">
        <v>50</v>
      </c>
      <c r="B23" s="6"/>
      <c r="E23" s="2" t="s">
        <v>51</v>
      </c>
    </row>
    <row r="24" spans="1:5">
      <c r="A24" s="5" t="s">
        <v>52</v>
      </c>
      <c r="B24" s="6"/>
      <c r="E24" s="2" t="s">
        <v>53</v>
      </c>
    </row>
    <row r="25" spans="1:5">
      <c r="A25" s="5" t="s">
        <v>54</v>
      </c>
      <c r="B25" s="6"/>
      <c r="E25" s="2" t="s">
        <v>55</v>
      </c>
    </row>
    <row r="26" spans="1:5">
      <c r="A26" s="5" t="s">
        <v>56</v>
      </c>
      <c r="B26" s="3" t="s">
        <v>0</v>
      </c>
      <c r="E26" s="2" t="s">
        <v>298</v>
      </c>
    </row>
    <row r="27" spans="1:5">
      <c r="A27" s="2" t="s">
        <v>58</v>
      </c>
      <c r="E27" s="2" t="s">
        <v>59</v>
      </c>
    </row>
    <row r="28" spans="1:5">
      <c r="A28" s="2" t="s">
        <v>60</v>
      </c>
      <c r="C28" s="2" t="s">
        <v>61</v>
      </c>
      <c r="D28" s="2" t="s">
        <v>62</v>
      </c>
      <c r="E28" s="2" t="s">
        <v>63</v>
      </c>
    </row>
    <row r="29" spans="1:5">
      <c r="A29" s="2" t="s">
        <v>64</v>
      </c>
      <c r="B29" s="7"/>
      <c r="C29" s="8" t="s">
        <v>66</v>
      </c>
      <c r="D29" s="2" t="s">
        <v>67</v>
      </c>
      <c r="E29" s="2" t="s">
        <v>68</v>
      </c>
    </row>
    <row r="30" spans="1:5">
      <c r="A30" s="2" t="s">
        <v>69</v>
      </c>
      <c r="C30" s="2" t="s">
        <v>71</v>
      </c>
      <c r="D30" s="2" t="s">
        <v>72</v>
      </c>
      <c r="E30" s="2" t="s">
        <v>73</v>
      </c>
    </row>
    <row r="31" spans="1:5" ht="16.5" customHeight="1">
      <c r="A31" s="2" t="s">
        <v>74</v>
      </c>
      <c r="D31" s="2" t="s">
        <v>75</v>
      </c>
      <c r="E31" s="2" t="s">
        <v>76</v>
      </c>
    </row>
    <row r="32" spans="1:5">
      <c r="A32" s="2" t="s">
        <v>77</v>
      </c>
      <c r="D32" s="2" t="s">
        <v>79</v>
      </c>
      <c r="E32" s="2" t="s">
        <v>80</v>
      </c>
    </row>
    <row r="33" spans="1:9">
      <c r="A33" s="2" t="s">
        <v>81</v>
      </c>
      <c r="B33" s="20"/>
      <c r="D33" s="2" t="s">
        <v>82</v>
      </c>
      <c r="E33" s="2" t="s">
        <v>83</v>
      </c>
    </row>
    <row r="34" spans="1:9">
      <c r="A34" s="5" t="s">
        <v>84</v>
      </c>
      <c r="B34" s="6"/>
      <c r="E34" s="2" t="s">
        <v>85</v>
      </c>
    </row>
    <row r="35" spans="1:9">
      <c r="A35" s="2" t="s">
        <v>86</v>
      </c>
      <c r="B35" s="9"/>
      <c r="D35" s="2">
        <v>2000</v>
      </c>
      <c r="E35" s="2" t="s">
        <v>87</v>
      </c>
    </row>
    <row r="36" spans="1:9">
      <c r="A36" s="5" t="s">
        <v>88</v>
      </c>
      <c r="B36" s="10"/>
      <c r="D36" s="20"/>
    </row>
    <row r="37" spans="1:9">
      <c r="A37" s="2" t="s">
        <v>89</v>
      </c>
      <c r="E37" s="2" t="s">
        <v>90</v>
      </c>
    </row>
    <row r="38" spans="1:9">
      <c r="A38" s="2" t="s">
        <v>91</v>
      </c>
      <c r="B38" s="3">
        <v>0</v>
      </c>
      <c r="E38" s="2" t="s">
        <v>92</v>
      </c>
    </row>
    <row r="39" spans="1:9">
      <c r="A39" s="2" t="s">
        <v>93</v>
      </c>
      <c r="B39" s="3">
        <v>0</v>
      </c>
      <c r="E39" s="11" t="s">
        <v>94</v>
      </c>
    </row>
    <row r="40" spans="1:9">
      <c r="A40" s="2" t="s">
        <v>95</v>
      </c>
      <c r="B40" s="3">
        <v>0</v>
      </c>
      <c r="E40" s="11" t="s">
        <v>94</v>
      </c>
      <c r="F40" s="2" t="s">
        <v>96</v>
      </c>
    </row>
    <row r="41" spans="1:9">
      <c r="A41" s="2" t="s">
        <v>97</v>
      </c>
      <c r="B41" s="3">
        <v>0</v>
      </c>
      <c r="E41" s="11" t="s">
        <v>94</v>
      </c>
    </row>
    <row r="42" spans="1:9">
      <c r="A42" s="2" t="s">
        <v>98</v>
      </c>
      <c r="E42" s="2" t="s">
        <v>99</v>
      </c>
    </row>
    <row r="43" spans="1:9">
      <c r="A43" s="2" t="s">
        <v>100</v>
      </c>
      <c r="B43" s="6"/>
      <c r="D43" s="12" t="s">
        <v>65</v>
      </c>
    </row>
    <row r="44" spans="1:9">
      <c r="A44" s="2" t="s">
        <v>101</v>
      </c>
      <c r="E44" s="2" t="s">
        <v>67</v>
      </c>
    </row>
    <row r="45" spans="1:9">
      <c r="A45" s="2" t="s">
        <v>102</v>
      </c>
      <c r="E45" s="2" t="s">
        <v>72</v>
      </c>
    </row>
    <row r="46" spans="1:9">
      <c r="A46" s="2" t="s">
        <v>103</v>
      </c>
    </row>
    <row r="47" spans="1:9">
      <c r="A47" s="2" t="s">
        <v>104</v>
      </c>
      <c r="E47" s="2" t="s">
        <v>105</v>
      </c>
      <c r="I47" s="2" t="s">
        <v>106</v>
      </c>
    </row>
    <row r="48" spans="1:9">
      <c r="A48" s="5" t="s">
        <v>107</v>
      </c>
      <c r="B48" s="6"/>
    </row>
    <row r="49" spans="1:10">
      <c r="A49" s="2" t="s">
        <v>108</v>
      </c>
      <c r="B49" s="13"/>
      <c r="F49" s="2">
        <v>1</v>
      </c>
      <c r="J49" s="2">
        <v>1</v>
      </c>
    </row>
    <row r="50" spans="1:10">
      <c r="A50" s="5" t="s">
        <v>109</v>
      </c>
      <c r="B50" s="14"/>
      <c r="F50" s="15">
        <v>2</v>
      </c>
      <c r="G50" s="2">
        <f>SUM(F49:F50)</f>
        <v>3</v>
      </c>
      <c r="J50" s="15">
        <v>2</v>
      </c>
    </row>
    <row r="51" spans="1:10">
      <c r="A51" s="2" t="s">
        <v>110</v>
      </c>
      <c r="J51" s="16">
        <f>+J49+J50</f>
        <v>3</v>
      </c>
    </row>
    <row r="52" spans="1:10">
      <c r="A52" s="2" t="s">
        <v>111</v>
      </c>
      <c r="F52" s="2">
        <v>1</v>
      </c>
      <c r="J52" s="2">
        <v>1</v>
      </c>
    </row>
    <row r="53" spans="1:10">
      <c r="A53" s="2" t="s">
        <v>112</v>
      </c>
      <c r="F53" s="15">
        <v>2</v>
      </c>
      <c r="G53" s="15">
        <f>SUM(F52:F53)</f>
        <v>3</v>
      </c>
      <c r="J53" s="15">
        <v>2</v>
      </c>
    </row>
    <row r="54" spans="1:10" ht="13.5" thickBot="1">
      <c r="A54" s="2" t="s">
        <v>113</v>
      </c>
      <c r="G54" s="17">
        <f>+G53+G50</f>
        <v>6</v>
      </c>
      <c r="J54" s="16">
        <f>+J52+J53</f>
        <v>3</v>
      </c>
    </row>
    <row r="55" spans="1:10" ht="14.25" thickTop="1" thickBot="1">
      <c r="A55" s="2" t="s">
        <v>114</v>
      </c>
      <c r="J55" s="17">
        <f>+J54+J51</f>
        <v>6</v>
      </c>
    </row>
    <row r="56" spans="1:10" ht="13.5" thickTop="1">
      <c r="A56" s="5"/>
      <c r="B56" s="6"/>
      <c r="J56" s="18"/>
    </row>
    <row r="57" spans="1:10">
      <c r="A57" s="2" t="s">
        <v>115</v>
      </c>
      <c r="J57" s="18"/>
    </row>
    <row r="58" spans="1:10">
      <c r="A58" s="2" t="s">
        <v>116</v>
      </c>
      <c r="B58" s="6"/>
      <c r="J58" s="18"/>
    </row>
    <row r="59" spans="1:10">
      <c r="A59" s="2" t="s">
        <v>117</v>
      </c>
      <c r="J59" s="18"/>
    </row>
    <row r="60" spans="1:10">
      <c r="A60" s="2" t="s">
        <v>118</v>
      </c>
      <c r="J60" s="18"/>
    </row>
    <row r="61" spans="1:10">
      <c r="A61" s="2" t="s">
        <v>119</v>
      </c>
      <c r="J61" s="18"/>
    </row>
    <row r="62" spans="1:10">
      <c r="A62" s="2" t="s">
        <v>120</v>
      </c>
      <c r="J62" s="18"/>
    </row>
    <row r="63" spans="1:10">
      <c r="A63" s="5" t="s">
        <v>121</v>
      </c>
      <c r="B63" s="6"/>
      <c r="J63" s="18"/>
    </row>
    <row r="64" spans="1:10">
      <c r="A64" s="2" t="s">
        <v>122</v>
      </c>
      <c r="B64" s="13"/>
      <c r="J64" s="18"/>
    </row>
    <row r="65" spans="1:10">
      <c r="A65" s="5" t="s">
        <v>123</v>
      </c>
      <c r="B65" s="14"/>
      <c r="J65" s="18"/>
    </row>
    <row r="66" spans="1:10">
      <c r="A66" s="2" t="s">
        <v>124</v>
      </c>
      <c r="J66" s="18"/>
    </row>
    <row r="67" spans="1:10">
      <c r="A67" s="2" t="s">
        <v>125</v>
      </c>
      <c r="J67" s="18"/>
    </row>
    <row r="68" spans="1:10">
      <c r="A68" s="2" t="s">
        <v>126</v>
      </c>
      <c r="J68" s="18"/>
    </row>
    <row r="69" spans="1:10">
      <c r="A69" s="2" t="s">
        <v>127</v>
      </c>
      <c r="J69" s="18"/>
    </row>
    <row r="70" spans="1:10">
      <c r="A70" s="2" t="s">
        <v>128</v>
      </c>
      <c r="J70" s="18"/>
    </row>
    <row r="71" spans="1:10">
      <c r="A71" s="5"/>
      <c r="B71" s="6"/>
      <c r="J71" s="18"/>
    </row>
    <row r="72" spans="1:10">
      <c r="A72" s="2" t="s">
        <v>129</v>
      </c>
    </row>
    <row r="73" spans="1:10">
      <c r="A73" s="2" t="s">
        <v>130</v>
      </c>
      <c r="B73" s="3" t="s">
        <v>131</v>
      </c>
      <c r="E73" s="2" t="s">
        <v>132</v>
      </c>
    </row>
    <row r="74" spans="1:10">
      <c r="A74" s="2" t="s">
        <v>133</v>
      </c>
      <c r="E74" s="2" t="s">
        <v>134</v>
      </c>
    </row>
    <row r="75" spans="1:10">
      <c r="A75" s="2" t="s">
        <v>135</v>
      </c>
      <c r="B75" s="20" t="s">
        <v>141</v>
      </c>
      <c r="E75" s="2" t="s">
        <v>136</v>
      </c>
    </row>
    <row r="76" spans="1:10">
      <c r="A76" s="5" t="s">
        <v>137</v>
      </c>
      <c r="B76" s="6"/>
    </row>
    <row r="77" spans="1:10">
      <c r="A77" s="5" t="s">
        <v>138</v>
      </c>
      <c r="B77" s="6"/>
    </row>
    <row r="78" spans="1:10" ht="19.5" customHeight="1" thickBot="1">
      <c r="A78" s="2" t="s">
        <v>139</v>
      </c>
      <c r="B78" s="19">
        <v>3000</v>
      </c>
      <c r="E78" s="2" t="s">
        <v>140</v>
      </c>
    </row>
    <row r="79" spans="1:10" ht="13.5" thickTop="1"/>
  </sheetData>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5"/>
  <sheetViews>
    <sheetView topLeftCell="D1" workbookViewId="0">
      <selection activeCell="D10" sqref="D10"/>
    </sheetView>
  </sheetViews>
  <sheetFormatPr defaultRowHeight="15"/>
  <cols>
    <col min="1" max="1" width="5.42578125" style="33" hidden="1" customWidth="1"/>
    <col min="2" max="2" width="6" style="33" hidden="1" customWidth="1"/>
    <col min="3" max="3" width="18.42578125" style="33" hidden="1" customWidth="1"/>
    <col min="4" max="4" width="60.5703125" style="33" customWidth="1"/>
    <col min="5" max="5" width="18.140625" style="35" hidden="1" customWidth="1"/>
    <col min="6" max="6" width="17.28515625" style="35" hidden="1" customWidth="1"/>
    <col min="7" max="9" width="9.140625" style="33" hidden="1" customWidth="1"/>
    <col min="10" max="10" width="16.5703125" style="33" hidden="1" customWidth="1"/>
    <col min="11" max="11" width="16.5703125" style="33" customWidth="1"/>
    <col min="12" max="12" width="16.5703125" style="35" customWidth="1"/>
    <col min="13" max="13" width="9.140625" style="33" customWidth="1"/>
    <col min="14" max="15" width="9.140625" style="33" hidden="1" customWidth="1"/>
    <col min="16" max="16" width="12.5703125" style="33" hidden="1" customWidth="1"/>
    <col min="17" max="17" width="24.140625" style="33" hidden="1" customWidth="1"/>
    <col min="18" max="18" width="17.85546875" style="33" hidden="1" customWidth="1"/>
    <col min="19" max="19" width="24.140625" style="33" hidden="1" customWidth="1"/>
    <col min="20" max="24" width="0" style="33" hidden="1" customWidth="1"/>
    <col min="25" max="16384" width="9.140625" style="33"/>
  </cols>
  <sheetData>
    <row r="1" spans="1:26">
      <c r="D1" s="34" t="s">
        <v>8</v>
      </c>
      <c r="P1" s="33" t="s">
        <v>280</v>
      </c>
      <c r="Q1" s="33" t="str">
        <f xml:space="preserve"> "Jan - " &amp; Q9</f>
        <v>Jan - Jun</v>
      </c>
      <c r="Z1" s="34"/>
    </row>
    <row r="2" spans="1:26">
      <c r="D2" s="39" t="s">
        <v>254</v>
      </c>
      <c r="P2" s="33" t="s">
        <v>151</v>
      </c>
      <c r="Q2" s="33" t="str">
        <f>IF(Q8=Q9, R9, Q8 &amp; " - " &amp;Q9)</f>
        <v>Apr - Jun</v>
      </c>
    </row>
    <row r="3" spans="1:26">
      <c r="D3" s="23" t="str">
        <f>_Dates!B20</f>
        <v>For the 3-month Period Ended June 30, 2017</v>
      </c>
      <c r="P3" s="33" t="s">
        <v>396</v>
      </c>
      <c r="Q3" s="33">
        <f>YEAR(R20)</f>
        <v>2017</v>
      </c>
    </row>
    <row r="4" spans="1:26">
      <c r="J4" s="47" t="s">
        <v>280</v>
      </c>
      <c r="K4" s="71" t="str">
        <f>_Dates!B5</f>
        <v>Apr - Jun</v>
      </c>
      <c r="L4" s="46" t="str">
        <f>_Dates!B4</f>
        <v>Jan - Jun</v>
      </c>
      <c r="P4" s="33" t="s">
        <v>397</v>
      </c>
      <c r="Q4" s="119">
        <f>YEAR(R19)-1</f>
        <v>2016</v>
      </c>
    </row>
    <row r="5" spans="1:26">
      <c r="A5" s="36"/>
      <c r="B5" s="36"/>
      <c r="C5" s="36"/>
      <c r="D5" s="36"/>
      <c r="E5" s="37" t="s">
        <v>147</v>
      </c>
      <c r="F5" s="37" t="s">
        <v>150</v>
      </c>
      <c r="J5" s="65">
        <f>Q10</f>
        <v>42825</v>
      </c>
      <c r="K5" s="121">
        <f>_Dates!B6</f>
        <v>2017</v>
      </c>
      <c r="L5" s="122">
        <f>_Dates!B6</f>
        <v>2017</v>
      </c>
      <c r="M5" s="182" t="s">
        <v>464</v>
      </c>
      <c r="N5" s="38"/>
      <c r="P5" s="33" t="s">
        <v>398</v>
      </c>
      <c r="Q5" s="120">
        <f>DATE(YEAR(R19)-1,12,31)</f>
        <v>42735</v>
      </c>
      <c r="S5" s="66"/>
    </row>
    <row r="6" spans="1:26" hidden="1">
      <c r="A6" s="33" t="s">
        <v>199</v>
      </c>
      <c r="B6" s="33" t="s">
        <v>200</v>
      </c>
      <c r="C6" s="33" t="s">
        <v>0</v>
      </c>
      <c r="D6" s="33" t="s">
        <v>1</v>
      </c>
      <c r="E6" s="35" t="s">
        <v>3</v>
      </c>
      <c r="F6" s="35" t="s">
        <v>6</v>
      </c>
      <c r="G6" s="33" t="s">
        <v>258</v>
      </c>
      <c r="H6" s="33" t="s">
        <v>250</v>
      </c>
      <c r="P6" s="33" t="s">
        <v>402</v>
      </c>
      <c r="Q6" s="33" t="str">
        <f>TEXT(Q5,"mmmm d, yyyy")</f>
        <v>December 31, 2016</v>
      </c>
      <c r="S6" s="66"/>
    </row>
    <row r="7" spans="1:26">
      <c r="C7" s="33" t="s">
        <v>217</v>
      </c>
      <c r="D7" s="39" t="s">
        <v>234</v>
      </c>
      <c r="J7" s="40">
        <f>+E7*-1</f>
        <v>0</v>
      </c>
      <c r="K7" s="40">
        <f>+L7-J7</f>
        <v>0</v>
      </c>
      <c r="L7" s="40">
        <f>+F7*-1</f>
        <v>0</v>
      </c>
      <c r="M7" s="183" t="e">
        <f>+L7/$L$7</f>
        <v>#DIV/0!</v>
      </c>
      <c r="P7" s="33" t="s">
        <v>399</v>
      </c>
      <c r="Q7" s="33" t="str">
        <f>TEXT(Q10, "mmm")</f>
        <v>Mar</v>
      </c>
    </row>
    <row r="8" spans="1:26">
      <c r="C8" s="33" t="s">
        <v>218</v>
      </c>
      <c r="D8" s="33" t="s">
        <v>235</v>
      </c>
      <c r="J8" s="40">
        <f>+E8</f>
        <v>0</v>
      </c>
      <c r="K8" s="40">
        <f>+L8-J8</f>
        <v>0</v>
      </c>
      <c r="L8" s="40">
        <f>+F8</f>
        <v>0</v>
      </c>
      <c r="M8" s="183" t="e">
        <f>+L8/$L$7</f>
        <v>#DIV/0!</v>
      </c>
      <c r="P8" s="33" t="s">
        <v>284</v>
      </c>
      <c r="Q8" s="33" t="str">
        <f>IF(ISNUMBER(DATEVALUE(R19)),TEXT(R19, "mmm"),"")</f>
        <v>Apr</v>
      </c>
    </row>
    <row r="9" spans="1:26">
      <c r="D9" s="39" t="s">
        <v>236</v>
      </c>
      <c r="J9" s="41">
        <f>+J7-J8</f>
        <v>0</v>
      </c>
      <c r="K9" s="41">
        <f>+K7-K8</f>
        <v>0</v>
      </c>
      <c r="L9" s="41">
        <f>+L7-L8</f>
        <v>0</v>
      </c>
      <c r="M9" s="184" t="e">
        <f>+L9/$L$7</f>
        <v>#DIV/0!</v>
      </c>
      <c r="P9" s="33" t="s">
        <v>286</v>
      </c>
      <c r="Q9" s="33" t="str">
        <f>IF(ISNUMBER(DATEVALUE(R20)),TEXT(R20, "mmm"),"")</f>
        <v>Jun</v>
      </c>
      <c r="R9" s="33" t="str">
        <f>IF(ISNUMBER(DATEVALUE(R20)),TEXT(R20, "mmmm"),"")</f>
        <v>June</v>
      </c>
    </row>
    <row r="10" spans="1:26" ht="20.25" customHeight="1">
      <c r="D10" s="39" t="s">
        <v>233</v>
      </c>
      <c r="J10" s="40"/>
      <c r="K10" s="40"/>
      <c r="L10" s="40"/>
      <c r="P10" s="33" t="s">
        <v>283</v>
      </c>
      <c r="Q10" s="68">
        <f>+R19-1</f>
        <v>42825</v>
      </c>
    </row>
    <row r="11" spans="1:26">
      <c r="A11" s="72"/>
      <c r="B11" s="72"/>
      <c r="C11" s="72" t="s">
        <v>296</v>
      </c>
      <c r="D11" s="72" t="s">
        <v>294</v>
      </c>
      <c r="E11" s="73"/>
      <c r="F11" s="73"/>
      <c r="G11" s="72"/>
      <c r="H11" s="72" t="s">
        <v>26</v>
      </c>
      <c r="J11" s="40">
        <f>+E11</f>
        <v>0</v>
      </c>
      <c r="K11" s="40">
        <f t="shared" ref="K11:K12" si="0">+L11-J11</f>
        <v>0</v>
      </c>
      <c r="L11" s="40">
        <f>+F11</f>
        <v>0</v>
      </c>
      <c r="M11" s="183" t="e">
        <f t="shared" ref="M11:M16" si="1">+L11/$L$7</f>
        <v>#DIV/0!</v>
      </c>
      <c r="P11" s="33" t="s">
        <v>400</v>
      </c>
      <c r="Q11" s="124" t="str">
        <f xml:space="preserve"> "As of " &amp; TEXT(R20,"mmmm d, yyyy")</f>
        <v>As of June 30, 2017</v>
      </c>
    </row>
    <row r="12" spans="1:26">
      <c r="A12" s="72"/>
      <c r="B12" s="72"/>
      <c r="C12" s="72" t="s">
        <v>297</v>
      </c>
      <c r="D12" s="72" t="s">
        <v>295</v>
      </c>
      <c r="E12" s="73"/>
      <c r="F12" s="73"/>
      <c r="G12" s="72"/>
      <c r="H12" s="72" t="s">
        <v>26</v>
      </c>
      <c r="J12" s="40">
        <f>+E12</f>
        <v>0</v>
      </c>
      <c r="K12" s="40">
        <f t="shared" si="0"/>
        <v>0</v>
      </c>
      <c r="L12" s="40">
        <f>+F12</f>
        <v>0</v>
      </c>
      <c r="M12" s="183" t="e">
        <f t="shared" si="1"/>
        <v>#DIV/0!</v>
      </c>
      <c r="P12" s="33" t="s">
        <v>401</v>
      </c>
      <c r="Q12" s="33" t="str">
        <f>+Q11 &amp;" and " &amp; Q6</f>
        <v>As of June 30, 2017 and December 31, 2016</v>
      </c>
    </row>
    <row r="13" spans="1:26">
      <c r="C13" s="33" t="s">
        <v>219</v>
      </c>
      <c r="D13" s="74" t="s">
        <v>232</v>
      </c>
      <c r="J13" s="40">
        <f>+E13</f>
        <v>0</v>
      </c>
      <c r="K13" s="40">
        <f t="shared" ref="K13:K14" si="2">+L13-J13</f>
        <v>0</v>
      </c>
      <c r="L13" s="40">
        <f>+F13</f>
        <v>0</v>
      </c>
      <c r="M13" s="183" t="e">
        <f t="shared" si="1"/>
        <v>#DIV/0!</v>
      </c>
      <c r="P13" s="33" t="s">
        <v>403</v>
      </c>
      <c r="Q13" s="119">
        <f>DATEDIF(DATEVALUE(R19),DATEVALUE(R20),"m")+1</f>
        <v>3</v>
      </c>
      <c r="R13" s="33" t="str">
        <f>IF(+Q13 &gt; 1, Q13 &amp; "-month Period Ended", "Month Ended" )</f>
        <v>3-month Period Ended</v>
      </c>
    </row>
    <row r="14" spans="1:26">
      <c r="A14" s="33" t="s">
        <v>230</v>
      </c>
      <c r="C14" s="33" t="s">
        <v>220</v>
      </c>
      <c r="D14" s="33" t="s">
        <v>231</v>
      </c>
      <c r="J14" s="40">
        <f>+E14</f>
        <v>0</v>
      </c>
      <c r="K14" s="40">
        <f t="shared" si="2"/>
        <v>0</v>
      </c>
      <c r="L14" s="40">
        <f>+F14</f>
        <v>0</v>
      </c>
      <c r="M14" s="183" t="e">
        <f t="shared" si="1"/>
        <v>#DIV/0!</v>
      </c>
      <c r="P14" s="33" t="s">
        <v>404</v>
      </c>
      <c r="Q14" s="33">
        <f>MONTH(R20)</f>
        <v>6</v>
      </c>
      <c r="R14" s="33" t="str">
        <f>+Q14 &amp; "-month Period Ended"</f>
        <v>6-month Period Ended</v>
      </c>
    </row>
    <row r="15" spans="1:26">
      <c r="J15" s="41">
        <f>SUM(J11:J14)</f>
        <v>0</v>
      </c>
      <c r="K15" s="41">
        <f t="shared" ref="K15:L15" si="3">SUM(K11:K14)</f>
        <v>0</v>
      </c>
      <c r="L15" s="41">
        <f t="shared" si="3"/>
        <v>0</v>
      </c>
      <c r="M15" s="184" t="e">
        <f t="shared" si="1"/>
        <v>#DIV/0!</v>
      </c>
      <c r="P15" s="33" t="s">
        <v>280</v>
      </c>
      <c r="Q15" s="23" t="str">
        <f>"For the "&amp;R14&amp;"  "&amp;TEXT(R20,"mmmm d, yyyy")</f>
        <v>For the 6-month Period Ended  June 30, 2017</v>
      </c>
    </row>
    <row r="16" spans="1:26" ht="21.75" customHeight="1">
      <c r="D16" s="42" t="s">
        <v>237</v>
      </c>
      <c r="J16" s="41">
        <f>+J9-J15</f>
        <v>0</v>
      </c>
      <c r="K16" s="41">
        <f>+K9-K15</f>
        <v>0</v>
      </c>
      <c r="L16" s="41">
        <f>+L9-L15</f>
        <v>0</v>
      </c>
      <c r="M16" s="184" t="e">
        <f t="shared" si="1"/>
        <v>#DIV/0!</v>
      </c>
      <c r="P16" s="33" t="s">
        <v>405</v>
      </c>
      <c r="Q16" s="33" t="str">
        <f>"For the "&amp;R13&amp;" "&amp;TEXT(R20,"mmmm d, yyyy")</f>
        <v>For the 3-month Period Ended June 30, 2017</v>
      </c>
    </row>
    <row r="17" spans="1:26" ht="21.75" customHeight="1">
      <c r="D17" s="42" t="s">
        <v>238</v>
      </c>
      <c r="J17" s="43"/>
      <c r="K17" s="43"/>
      <c r="L17" s="43"/>
      <c r="P17" s="33" t="s">
        <v>407</v>
      </c>
      <c r="Q17" s="33" t="str">
        <f>"For the "&amp;R13&amp;" "&amp;TEXT(R20,"mmmm d, yyyy") &amp; " and " &amp;Q4</f>
        <v>For the 3-month Period Ended June 30, 2017 and 2016</v>
      </c>
    </row>
    <row r="18" spans="1:26">
      <c r="C18" s="33" t="s">
        <v>221</v>
      </c>
      <c r="D18" s="33" t="s">
        <v>241</v>
      </c>
      <c r="J18" s="40">
        <f t="shared" ref="J18:J26" si="4">+E18*-1</f>
        <v>0</v>
      </c>
      <c r="K18" s="40">
        <f t="shared" ref="K18:K26" si="5">+L18-J18</f>
        <v>0</v>
      </c>
      <c r="L18" s="40">
        <f t="shared" ref="L18:L26" si="6">+F18*-1</f>
        <v>0</v>
      </c>
      <c r="M18" s="183" t="e">
        <f t="shared" ref="M18:M32" si="7">+L18/$L$7</f>
        <v>#DIV/0!</v>
      </c>
      <c r="P18" s="33" t="s">
        <v>406</v>
      </c>
      <c r="Q18" s="33" t="str">
        <f>"For the " &amp;R13 &amp;"  " &amp; R19 &amp; " - " &amp;R20</f>
        <v>For the 3-month Period Ended  04/01/2017 - 06/30/2017</v>
      </c>
    </row>
    <row r="19" spans="1:26">
      <c r="C19" s="33" t="s">
        <v>222</v>
      </c>
      <c r="D19" s="33" t="s">
        <v>240</v>
      </c>
      <c r="H19" s="33" t="s">
        <v>26</v>
      </c>
      <c r="J19" s="40">
        <f t="shared" si="4"/>
        <v>0</v>
      </c>
      <c r="K19" s="40">
        <f t="shared" si="5"/>
        <v>0</v>
      </c>
      <c r="L19" s="40">
        <f t="shared" si="6"/>
        <v>0</v>
      </c>
      <c r="M19" s="183" t="e">
        <f t="shared" si="7"/>
        <v>#DIV/0!</v>
      </c>
      <c r="P19" s="33" t="s">
        <v>285</v>
      </c>
      <c r="Q19" s="66" t="s">
        <v>281</v>
      </c>
      <c r="R19" s="23" t="str">
        <f>IF(ISNUMBER(DATEVALUE(Q19)),Q19,"04/01/2017")</f>
        <v>04/01/2017</v>
      </c>
    </row>
    <row r="20" spans="1:26">
      <c r="C20" s="33" t="s">
        <v>229</v>
      </c>
      <c r="D20" s="33" t="s">
        <v>244</v>
      </c>
      <c r="H20" s="33" t="s">
        <v>26</v>
      </c>
      <c r="J20" s="40">
        <f t="shared" si="4"/>
        <v>0</v>
      </c>
      <c r="K20" s="40">
        <f t="shared" si="5"/>
        <v>0</v>
      </c>
      <c r="L20" s="40">
        <f t="shared" si="6"/>
        <v>0</v>
      </c>
      <c r="M20" s="183" t="e">
        <f t="shared" si="7"/>
        <v>#DIV/0!</v>
      </c>
      <c r="P20" s="66" t="s">
        <v>289</v>
      </c>
      <c r="Q20" s="66" t="s">
        <v>282</v>
      </c>
      <c r="R20" s="23" t="str">
        <f>IF(ISNUMBER(DATEVALUE(Q20)),Q20,"06/30/2017")</f>
        <v>06/30/2017</v>
      </c>
    </row>
    <row r="21" spans="1:26">
      <c r="C21" s="33" t="s">
        <v>223</v>
      </c>
      <c r="D21" s="33" t="s">
        <v>239</v>
      </c>
      <c r="H21" s="33" t="s">
        <v>26</v>
      </c>
      <c r="J21" s="40">
        <f t="shared" si="4"/>
        <v>0</v>
      </c>
      <c r="K21" s="40">
        <f t="shared" si="5"/>
        <v>0</v>
      </c>
      <c r="L21" s="40">
        <f t="shared" si="6"/>
        <v>0</v>
      </c>
      <c r="M21" s="183" t="e">
        <f t="shared" si="7"/>
        <v>#DIV/0!</v>
      </c>
    </row>
    <row r="22" spans="1:26" ht="15" customHeight="1">
      <c r="C22" s="33" t="s">
        <v>224</v>
      </c>
      <c r="D22" s="33" t="s">
        <v>245</v>
      </c>
      <c r="H22" s="33" t="s">
        <v>26</v>
      </c>
      <c r="J22" s="40">
        <f t="shared" si="4"/>
        <v>0</v>
      </c>
      <c r="K22" s="40">
        <f t="shared" si="5"/>
        <v>0</v>
      </c>
      <c r="L22" s="40">
        <f t="shared" si="6"/>
        <v>0</v>
      </c>
      <c r="M22" s="183" t="e">
        <f t="shared" si="7"/>
        <v>#DIV/0!</v>
      </c>
      <c r="Q22" s="34" t="s">
        <v>408</v>
      </c>
    </row>
    <row r="23" spans="1:26">
      <c r="C23" s="33" t="s">
        <v>225</v>
      </c>
      <c r="D23" s="33" t="s">
        <v>242</v>
      </c>
      <c r="H23" s="33" t="s">
        <v>26</v>
      </c>
      <c r="J23" s="40">
        <f t="shared" si="4"/>
        <v>0</v>
      </c>
      <c r="K23" s="40">
        <f t="shared" si="5"/>
        <v>0</v>
      </c>
      <c r="L23" s="40">
        <f t="shared" si="6"/>
        <v>0</v>
      </c>
      <c r="M23" s="183" t="e">
        <f t="shared" si="7"/>
        <v>#DIV/0!</v>
      </c>
      <c r="Q23" s="34" t="s">
        <v>409</v>
      </c>
    </row>
    <row r="24" spans="1:26">
      <c r="C24" s="33" t="s">
        <v>226</v>
      </c>
      <c r="D24" s="33" t="s">
        <v>243</v>
      </c>
      <c r="H24" s="33" t="s">
        <v>26</v>
      </c>
      <c r="J24" s="40">
        <f t="shared" si="4"/>
        <v>0</v>
      </c>
      <c r="K24" s="40">
        <f t="shared" si="5"/>
        <v>0</v>
      </c>
      <c r="L24" s="40">
        <f t="shared" si="6"/>
        <v>0</v>
      </c>
      <c r="M24" s="183" t="e">
        <f t="shared" si="7"/>
        <v>#DIV/0!</v>
      </c>
    </row>
    <row r="25" spans="1:26">
      <c r="C25" s="33" t="s">
        <v>227</v>
      </c>
      <c r="D25" s="33" t="s">
        <v>246</v>
      </c>
      <c r="H25" s="33" t="s">
        <v>26</v>
      </c>
      <c r="J25" s="40">
        <f t="shared" si="4"/>
        <v>0</v>
      </c>
      <c r="K25" s="40">
        <f t="shared" si="5"/>
        <v>0</v>
      </c>
      <c r="L25" s="40">
        <f t="shared" si="6"/>
        <v>0</v>
      </c>
      <c r="M25" s="183" t="e">
        <f t="shared" si="7"/>
        <v>#DIV/0!</v>
      </c>
    </row>
    <row r="26" spans="1:26" ht="15" customHeight="1">
      <c r="C26" s="33" t="s">
        <v>228</v>
      </c>
      <c r="D26" s="33" t="s">
        <v>247</v>
      </c>
      <c r="H26" s="33" t="s">
        <v>26</v>
      </c>
      <c r="J26" s="40">
        <f t="shared" si="4"/>
        <v>0</v>
      </c>
      <c r="K26" s="40">
        <f t="shared" si="5"/>
        <v>0</v>
      </c>
      <c r="L26" s="40">
        <f t="shared" si="6"/>
        <v>0</v>
      </c>
      <c r="M26" s="183" t="e">
        <f t="shared" si="7"/>
        <v>#DIV/0!</v>
      </c>
    </row>
    <row r="27" spans="1:26">
      <c r="J27" s="41">
        <f>SUM(J18:J26)</f>
        <v>0</v>
      </c>
      <c r="K27" s="41">
        <f>SUM(K18:K26)</f>
        <v>0</v>
      </c>
      <c r="L27" s="41">
        <f>SUM(L18:L26)</f>
        <v>0</v>
      </c>
      <c r="M27" s="184" t="e">
        <f t="shared" si="7"/>
        <v>#DIV/0!</v>
      </c>
    </row>
    <row r="28" spans="1:26" ht="24" customHeight="1">
      <c r="A28" s="69"/>
      <c r="B28" s="69"/>
      <c r="C28" s="69"/>
      <c r="D28" s="39" t="s">
        <v>292</v>
      </c>
      <c r="E28" s="70"/>
      <c r="F28" s="70"/>
      <c r="G28" s="69"/>
      <c r="H28" s="69"/>
      <c r="J28" s="43">
        <f>+J16+J27</f>
        <v>0</v>
      </c>
      <c r="K28" s="43">
        <f t="shared" ref="K28:L28" si="8">+K16+K27</f>
        <v>0</v>
      </c>
      <c r="L28" s="43">
        <f t="shared" si="8"/>
        <v>0</v>
      </c>
      <c r="M28" s="183" t="e">
        <f t="shared" si="7"/>
        <v>#DIV/0!</v>
      </c>
      <c r="T28" s="173" t="s">
        <v>456</v>
      </c>
      <c r="U28" s="175" t="str">
        <f>IF(L21 &gt; 0, TEXT(W28,"0.00")&amp;" : 1","n/a")</f>
        <v>n/a</v>
      </c>
      <c r="V28" s="175" t="e">
        <f>IF(M21 &gt; 0, TEXT(X28,"0.00")&amp;" : 1","n/a")</f>
        <v>#DIV/0!</v>
      </c>
      <c r="W28" s="176" t="e">
        <f>+K21/K28</f>
        <v>#DIV/0!</v>
      </c>
      <c r="X28" s="176" t="e">
        <f>+L21/L28</f>
        <v>#DIV/0!</v>
      </c>
      <c r="Y28" s="150"/>
      <c r="Z28" s="150"/>
    </row>
    <row r="29" spans="1:26" ht="18.75" customHeight="1">
      <c r="A29" s="77"/>
      <c r="B29" s="77"/>
      <c r="C29" s="77" t="s">
        <v>346</v>
      </c>
      <c r="D29" s="33" t="s">
        <v>347</v>
      </c>
      <c r="E29" s="78"/>
      <c r="F29" s="78"/>
      <c r="G29" s="77"/>
      <c r="H29" s="77" t="s">
        <v>26</v>
      </c>
      <c r="J29" s="86">
        <f>+E29</f>
        <v>0</v>
      </c>
      <c r="K29" s="86">
        <f t="shared" ref="K29" si="9">+L29-J29</f>
        <v>0</v>
      </c>
      <c r="L29" s="86">
        <f>+F29</f>
        <v>0</v>
      </c>
      <c r="M29" s="183" t="e">
        <f t="shared" si="7"/>
        <v>#DIV/0!</v>
      </c>
      <c r="T29" s="150"/>
      <c r="U29" s="150"/>
      <c r="V29" s="150"/>
      <c r="W29" s="150"/>
      <c r="X29" s="150"/>
      <c r="Y29" s="150"/>
      <c r="Z29" s="150"/>
    </row>
    <row r="30" spans="1:26">
      <c r="A30" s="69"/>
      <c r="B30" s="69"/>
      <c r="C30" s="69"/>
      <c r="D30" s="33" t="s">
        <v>362</v>
      </c>
      <c r="E30" s="70"/>
      <c r="F30" s="70"/>
      <c r="G30" s="69"/>
      <c r="H30" s="69"/>
      <c r="J30" s="87"/>
      <c r="K30" s="88"/>
      <c r="L30" s="88"/>
      <c r="M30" s="183" t="e">
        <f t="shared" si="7"/>
        <v>#DIV/0!</v>
      </c>
      <c r="T30" s="176"/>
      <c r="U30" s="150"/>
      <c r="V30" s="150"/>
      <c r="W30" s="150"/>
      <c r="X30" s="150"/>
      <c r="Y30" s="150"/>
      <c r="Z30" s="150"/>
    </row>
    <row r="31" spans="1:26">
      <c r="D31" s="69" t="s">
        <v>291</v>
      </c>
      <c r="J31" s="43">
        <f>+J29+J30</f>
        <v>0</v>
      </c>
      <c r="K31" s="79">
        <f>+K29+K30</f>
        <v>0</v>
      </c>
      <c r="L31" s="79">
        <f>+L29+L30</f>
        <v>0</v>
      </c>
      <c r="M31" s="183" t="e">
        <f t="shared" si="7"/>
        <v>#DIV/0!</v>
      </c>
      <c r="T31" s="176"/>
      <c r="U31" s="176"/>
      <c r="V31" s="176"/>
      <c r="W31" s="150"/>
      <c r="X31" s="150"/>
      <c r="Y31" s="150"/>
      <c r="Z31" s="150"/>
    </row>
    <row r="32" spans="1:26" ht="25.5" customHeight="1" thickBot="1">
      <c r="D32" s="39" t="s">
        <v>249</v>
      </c>
      <c r="E32" s="44"/>
      <c r="F32" s="44"/>
      <c r="G32" s="39"/>
      <c r="H32" s="39"/>
      <c r="I32" s="39"/>
      <c r="J32" s="45">
        <f>+J28-J31</f>
        <v>0</v>
      </c>
      <c r="K32" s="45">
        <f>+K28-K31</f>
        <v>0</v>
      </c>
      <c r="L32" s="45">
        <f>+L28-L31</f>
        <v>0</v>
      </c>
      <c r="M32" s="185" t="e">
        <f t="shared" si="7"/>
        <v>#DIV/0!</v>
      </c>
      <c r="T32" s="173" t="s">
        <v>451</v>
      </c>
      <c r="U32" s="177" t="e">
        <f>K32/((BS!N46+BS!O46)/2)</f>
        <v>#DIV/0!</v>
      </c>
      <c r="V32" s="177" t="e">
        <f>L32/BS!O46</f>
        <v>#DIV/0!</v>
      </c>
      <c r="W32" s="150"/>
      <c r="X32" s="150"/>
      <c r="Y32" s="150"/>
      <c r="Z32" s="150"/>
    </row>
    <row r="33" spans="11:12" ht="15.75" thickTop="1"/>
    <row r="35" spans="11:12">
      <c r="K35" s="33" t="s">
        <v>463</v>
      </c>
      <c r="L35" s="181">
        <v>0</v>
      </c>
    </row>
  </sheetData>
  <pageMargins left="0.7" right="0.7" top="0.75" bottom="0.75" header="0.3" footer="0.3"/>
  <pageSetup scale="85" orientation="portrait"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6</vt:i4>
      </vt:variant>
    </vt:vector>
  </HeadingPairs>
  <TitlesOfParts>
    <vt:vector size="27" baseType="lpstr">
      <vt:lpstr>RawTB</vt:lpstr>
      <vt:lpstr>_TB-Schema</vt:lpstr>
      <vt:lpstr>TB</vt:lpstr>
      <vt:lpstr>_BS-Schema</vt:lpstr>
      <vt:lpstr>BS</vt:lpstr>
      <vt:lpstr>_IS2-Schema</vt:lpstr>
      <vt:lpstr>IS (2)</vt:lpstr>
      <vt:lpstr>_IS-Schema</vt:lpstr>
      <vt:lpstr>IS</vt:lpstr>
      <vt:lpstr>_IS3-Schema</vt:lpstr>
      <vt:lpstr>IS (3)</vt:lpstr>
      <vt:lpstr>CF</vt:lpstr>
      <vt:lpstr>_AL-Schema</vt:lpstr>
      <vt:lpstr>AL</vt:lpstr>
      <vt:lpstr>RawAL</vt:lpstr>
      <vt:lpstr>_Dates</vt:lpstr>
      <vt:lpstr>_hideBS-NotesSchema</vt:lpstr>
      <vt:lpstr>BS-Notes</vt:lpstr>
      <vt:lpstr>_IS-NotesSchema</vt:lpstr>
      <vt:lpstr>IS-Notes</vt:lpstr>
      <vt:lpstr>KPI</vt:lpstr>
      <vt:lpstr>BS!Print_Area</vt:lpstr>
      <vt:lpstr>CF!Print_Area</vt:lpstr>
      <vt:lpstr>IS!Print_Area</vt:lpstr>
      <vt:lpstr>'IS (2)'!Print_Area</vt:lpstr>
      <vt:lpstr>'IS (3)'!Print_Area</vt:lpstr>
      <vt:lpstr>'IS-Notes'!Print_Area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SRDC</dc:creator>
  <cp:lastModifiedBy>SRDC</cp:lastModifiedBy>
  <cp:lastPrinted>2019-08-28T08:14:41Z</cp:lastPrinted>
  <dcterms:created xsi:type="dcterms:W3CDTF">2019-05-07T07:03:14Z</dcterms:created>
  <dcterms:modified xsi:type="dcterms:W3CDTF">2020-08-03T06:59:50Z</dcterms:modified>
</cp:coreProperties>
</file>